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105" windowWidth="10830" windowHeight="10035" activeTab="2"/>
  </bookViews>
  <sheets>
    <sheet name="ESCALA DE SEGUIMIENTO" sheetId="1" r:id="rId1"/>
    <sheet name="SEGUIMIENTO PDI" sheetId="2" r:id="rId2"/>
    <sheet name="CONSOLIDADO" sheetId="14" r:id="rId3"/>
    <sheet name="Hoja7" sheetId="13" r:id="rId4"/>
  </sheets>
  <calcPr calcId="144525"/>
</workbook>
</file>

<file path=xl/calcChain.xml><?xml version="1.0" encoding="utf-8"?>
<calcChain xmlns="http://schemas.openxmlformats.org/spreadsheetml/2006/main">
  <c r="BN19" i="14" l="1"/>
  <c r="BN16" i="14"/>
  <c r="BN15" i="14"/>
  <c r="BN14" i="14"/>
  <c r="BN12" i="14"/>
  <c r="BT11" i="14"/>
  <c r="BP11" i="14"/>
  <c r="BT10" i="14"/>
  <c r="BX9" i="14"/>
  <c r="BT9" i="14"/>
  <c r="BT8" i="14"/>
  <c r="AX15" i="14"/>
  <c r="AX12" i="14"/>
  <c r="AL18" i="14"/>
  <c r="AH13" i="14"/>
  <c r="AH12" i="14"/>
  <c r="AN11" i="14"/>
  <c r="AV10" i="14"/>
  <c r="AR10" i="14"/>
  <c r="AL10" i="14"/>
  <c r="AR9" i="14"/>
  <c r="AP9" i="14"/>
  <c r="AR8" i="14"/>
  <c r="AP8" i="14"/>
  <c r="AJ8" i="14"/>
  <c r="AH8" i="14"/>
  <c r="R12" i="14"/>
  <c r="AF11" i="14"/>
  <c r="R11" i="14"/>
  <c r="R10" i="14"/>
  <c r="AF8" i="14"/>
  <c r="X8" i="14"/>
  <c r="R8" i="14"/>
  <c r="B13" i="14" l="1"/>
  <c r="B12" i="14"/>
  <c r="N11" i="14"/>
  <c r="B11" i="14"/>
  <c r="N10" i="14"/>
  <c r="L10" i="14"/>
  <c r="J10" i="14"/>
  <c r="B10" i="14"/>
  <c r="N9" i="14"/>
  <c r="L9" i="14"/>
  <c r="J9" i="14"/>
  <c r="H9" i="14"/>
  <c r="F9" i="14"/>
  <c r="B9" i="14"/>
  <c r="N8" i="14"/>
  <c r="L8" i="14"/>
  <c r="J8" i="14"/>
  <c r="H8" i="14"/>
  <c r="F8" i="14"/>
  <c r="B8" i="14"/>
  <c r="T32" i="2" l="1"/>
  <c r="T29" i="2"/>
  <c r="T30" i="2"/>
  <c r="T31" i="2"/>
  <c r="T25" i="2"/>
  <c r="T26" i="2"/>
  <c r="T27" i="2"/>
  <c r="T28" i="2"/>
  <c r="T23" i="2"/>
  <c r="T24" i="2"/>
  <c r="T21" i="2"/>
  <c r="T22" i="2"/>
  <c r="T18" i="2"/>
  <c r="T19" i="2"/>
  <c r="T20" i="2"/>
  <c r="T17" i="2"/>
  <c r="T16" i="2"/>
  <c r="T10" i="2"/>
  <c r="T11" i="2"/>
  <c r="T12" i="2"/>
  <c r="T13" i="2"/>
  <c r="T14" i="2"/>
  <c r="T15" i="2"/>
  <c r="T9" i="2"/>
  <c r="T8" i="2"/>
  <c r="T5" i="2"/>
  <c r="T6" i="2"/>
  <c r="T7" i="2"/>
  <c r="T4" i="2"/>
  <c r="R32" i="2"/>
  <c r="R29" i="2"/>
  <c r="R30" i="2"/>
  <c r="R31" i="2"/>
  <c r="R25" i="2"/>
  <c r="R26" i="2"/>
  <c r="R27" i="2"/>
  <c r="R28" i="2"/>
  <c r="R21" i="2"/>
  <c r="R22" i="2"/>
  <c r="R23" i="2"/>
  <c r="R24" i="2"/>
  <c r="R16" i="2"/>
  <c r="R17" i="2"/>
  <c r="R18" i="2"/>
  <c r="R19" i="2"/>
  <c r="R20" i="2"/>
  <c r="R10" i="2"/>
  <c r="R11" i="2"/>
  <c r="R12" i="2"/>
  <c r="R13" i="2"/>
  <c r="R14" i="2"/>
  <c r="R15" i="2"/>
  <c r="R9" i="2"/>
  <c r="R8" i="2"/>
  <c r="R6" i="2"/>
  <c r="R7" i="2"/>
  <c r="R5" i="2"/>
  <c r="R4" i="2"/>
  <c r="H26" i="2" l="1"/>
  <c r="H27" i="2"/>
  <c r="H28" i="2"/>
  <c r="H15" i="2"/>
  <c r="H12" i="2"/>
  <c r="H13" i="2"/>
  <c r="H14" i="2"/>
  <c r="H11" i="2"/>
  <c r="H32" i="2" l="1"/>
  <c r="H31" i="2"/>
  <c r="H30" i="2"/>
  <c r="H29" i="2"/>
  <c r="H25" i="2"/>
  <c r="H24" i="2"/>
  <c r="H23" i="2"/>
  <c r="H22" i="2"/>
  <c r="H21" i="2"/>
  <c r="H20" i="2"/>
  <c r="H19" i="2"/>
  <c r="H18" i="2"/>
  <c r="H17" i="2"/>
  <c r="H16" i="2"/>
  <c r="G12" i="2"/>
  <c r="H10" i="2"/>
  <c r="H9" i="2"/>
  <c r="H8" i="2"/>
  <c r="H7" i="2"/>
  <c r="H6" i="2"/>
  <c r="H5" i="2"/>
  <c r="H4" i="2"/>
  <c r="T121" i="2" l="1"/>
  <c r="T122" i="2"/>
  <c r="T123" i="2"/>
  <c r="T119" i="2"/>
  <c r="T115" i="2"/>
  <c r="T116" i="2"/>
  <c r="T117" i="2"/>
  <c r="T112" i="2"/>
  <c r="T113" i="2"/>
  <c r="T36" i="2"/>
  <c r="R175" i="2" l="1"/>
  <c r="T175" i="2" s="1"/>
  <c r="R176" i="2"/>
  <c r="T176" i="2" s="1"/>
  <c r="R169" i="2"/>
  <c r="T169" i="2" s="1"/>
  <c r="R170" i="2"/>
  <c r="T170" i="2" s="1"/>
  <c r="R171" i="2"/>
  <c r="T171" i="2" s="1"/>
  <c r="R172" i="2"/>
  <c r="T172" i="2" s="1"/>
  <c r="R173" i="2"/>
  <c r="T173" i="2" s="1"/>
  <c r="R174" i="2"/>
  <c r="T174" i="2" s="1"/>
  <c r="R168" i="2"/>
  <c r="T168" i="2" s="1"/>
  <c r="R166" i="2"/>
  <c r="T166" i="2" s="1"/>
  <c r="R167" i="2"/>
  <c r="T167" i="2" s="1"/>
  <c r="R162" i="2"/>
  <c r="T162" i="2" s="1"/>
  <c r="R164" i="2"/>
  <c r="T164" i="2" s="1"/>
  <c r="R165" i="2"/>
  <c r="T165" i="2" s="1"/>
  <c r="R161" i="2"/>
  <c r="T161" i="2" s="1"/>
  <c r="R157" i="2"/>
  <c r="T157" i="2" s="1"/>
  <c r="R158" i="2"/>
  <c r="T158" i="2" s="1"/>
  <c r="R159" i="2"/>
  <c r="T159" i="2" s="1"/>
  <c r="R160" i="2"/>
  <c r="T160" i="2" s="1"/>
  <c r="R155" i="2"/>
  <c r="T155" i="2" s="1"/>
  <c r="R156" i="2"/>
  <c r="T156" i="2" s="1"/>
  <c r="R151" i="2"/>
  <c r="T151" i="2" s="1"/>
  <c r="R152" i="2"/>
  <c r="T152" i="2" s="1"/>
  <c r="R153" i="2"/>
  <c r="T153" i="2" s="1"/>
  <c r="R154" i="2"/>
  <c r="T154" i="2" s="1"/>
  <c r="R148" i="2"/>
  <c r="T148" i="2" s="1"/>
  <c r="R149" i="2"/>
  <c r="T149" i="2" s="1"/>
  <c r="R150" i="2"/>
  <c r="T150" i="2" s="1"/>
  <c r="R145" i="2"/>
  <c r="T145" i="2" s="1"/>
  <c r="R146" i="2"/>
  <c r="T146" i="2" s="1"/>
  <c r="R147" i="2"/>
  <c r="T147" i="2" s="1"/>
  <c r="R144" i="2"/>
  <c r="T144" i="2" s="1"/>
  <c r="R141" i="2"/>
  <c r="T141" i="2" s="1"/>
  <c r="R142" i="2"/>
  <c r="T142" i="2" s="1"/>
  <c r="R134" i="2"/>
  <c r="T134" i="2" s="1"/>
  <c r="R135" i="2"/>
  <c r="T135" i="2" s="1"/>
  <c r="R136" i="2"/>
  <c r="T136" i="2" s="1"/>
  <c r="R137" i="2"/>
  <c r="T137" i="2" s="1"/>
  <c r="R138" i="2"/>
  <c r="T138" i="2" s="1"/>
  <c r="R139" i="2"/>
  <c r="T139" i="2" s="1"/>
  <c r="R140" i="2"/>
  <c r="T140" i="2" s="1"/>
  <c r="R132" i="2" l="1"/>
  <c r="T132" i="2" s="1"/>
  <c r="R133" i="2"/>
  <c r="T133" i="2" s="1"/>
  <c r="R131" i="2"/>
  <c r="R129" i="2"/>
  <c r="T129" i="2" s="1"/>
  <c r="R128" i="2"/>
  <c r="T128" i="2" s="1"/>
  <c r="R100" i="2" l="1"/>
  <c r="T100" i="2" s="1"/>
  <c r="R101" i="2"/>
  <c r="T101" i="2" s="1"/>
  <c r="R99" i="2"/>
  <c r="T99" i="2" s="1"/>
  <c r="R92" i="2"/>
  <c r="T92" i="2" s="1"/>
  <c r="R93" i="2"/>
  <c r="T93" i="2" s="1"/>
  <c r="R94" i="2"/>
  <c r="T94" i="2" s="1"/>
  <c r="R95" i="2"/>
  <c r="T95" i="2" s="1"/>
  <c r="R96" i="2"/>
  <c r="T96" i="2" s="1"/>
  <c r="R97" i="2"/>
  <c r="T97" i="2" s="1"/>
  <c r="R87" i="2"/>
  <c r="T87" i="2" s="1"/>
  <c r="R88" i="2"/>
  <c r="T88" i="2" s="1"/>
  <c r="R89" i="2"/>
  <c r="T89" i="2" s="1"/>
  <c r="R90" i="2"/>
  <c r="T90" i="2" s="1"/>
  <c r="R91" i="2"/>
  <c r="T91" i="2" s="1"/>
  <c r="R82" i="2"/>
  <c r="T82" i="2" s="1"/>
  <c r="R83" i="2"/>
  <c r="T83" i="2" s="1"/>
  <c r="R84" i="2"/>
  <c r="T84" i="2" s="1"/>
  <c r="R85" i="2"/>
  <c r="T85" i="2" s="1"/>
  <c r="R86" i="2"/>
  <c r="T86" i="2" s="1"/>
  <c r="R78" i="2"/>
  <c r="T78" i="2" s="1"/>
  <c r="R79" i="2"/>
  <c r="T79" i="2" s="1"/>
  <c r="R80" i="2"/>
  <c r="T80" i="2" s="1"/>
  <c r="R81" i="2"/>
  <c r="T81" i="2" s="1"/>
  <c r="R74" i="2"/>
  <c r="T74" i="2" s="1"/>
  <c r="R75" i="2"/>
  <c r="T75" i="2" s="1"/>
  <c r="R76" i="2"/>
  <c r="T76" i="2" s="1"/>
  <c r="R77" i="2"/>
  <c r="T77" i="2" s="1"/>
  <c r="R70" i="2"/>
  <c r="T70" i="2" s="1"/>
  <c r="R71" i="2"/>
  <c r="T71" i="2" s="1"/>
  <c r="R72" i="2"/>
  <c r="T72" i="2" s="1"/>
  <c r="R73" i="2"/>
  <c r="T73" i="2" s="1"/>
  <c r="R68" i="2"/>
  <c r="T68" i="2" s="1"/>
  <c r="R69" i="2"/>
  <c r="T69" i="2" s="1"/>
  <c r="R67" i="2"/>
  <c r="T67" i="2" s="1"/>
  <c r="R62" i="2"/>
  <c r="T62" i="2" s="1"/>
  <c r="R63" i="2"/>
  <c r="T63" i="2" s="1"/>
  <c r="R64" i="2"/>
  <c r="T64" i="2" s="1"/>
  <c r="R65" i="2"/>
  <c r="T65" i="2" s="1"/>
  <c r="R58" i="2"/>
  <c r="T58" i="2" s="1"/>
  <c r="R59" i="2"/>
  <c r="T59" i="2" s="1"/>
  <c r="R60" i="2"/>
  <c r="T60" i="2" s="1"/>
  <c r="R61" i="2"/>
  <c r="T61" i="2" s="1"/>
  <c r="R53" i="2"/>
  <c r="T53" i="2" s="1"/>
  <c r="R54" i="2"/>
  <c r="T54" i="2" s="1"/>
  <c r="R55" i="2"/>
  <c r="T55" i="2" s="1"/>
  <c r="R56" i="2"/>
  <c r="T56" i="2" s="1"/>
  <c r="R57" i="2"/>
  <c r="T57" i="2" s="1"/>
  <c r="R50" i="2"/>
  <c r="T50" i="2" s="1"/>
  <c r="R51" i="2"/>
  <c r="T51" i="2" s="1"/>
  <c r="R52" i="2"/>
  <c r="T52" i="2" s="1"/>
  <c r="R46" i="2"/>
  <c r="T46" i="2" s="1"/>
  <c r="R47" i="2"/>
  <c r="T47" i="2" s="1"/>
  <c r="R48" i="2"/>
  <c r="T48" i="2" s="1"/>
  <c r="R49" i="2"/>
  <c r="T49" i="2" s="1"/>
  <c r="R42" i="2"/>
  <c r="T42" i="2" s="1"/>
  <c r="R43" i="2"/>
  <c r="T43" i="2" s="1"/>
  <c r="R44" i="2"/>
  <c r="T44" i="2" s="1"/>
  <c r="R45" i="2"/>
  <c r="T45" i="2" s="1"/>
  <c r="R40" i="2"/>
  <c r="T40" i="2" s="1"/>
  <c r="R41" i="2"/>
  <c r="T41" i="2" s="1"/>
  <c r="R39" i="2"/>
  <c r="T39" i="2" s="1"/>
  <c r="R35" i="2"/>
  <c r="T35" i="2" s="1"/>
  <c r="R38" i="2"/>
  <c r="T38" i="2" s="1"/>
  <c r="R37" i="2"/>
  <c r="T37" i="2" s="1"/>
  <c r="R34" i="2"/>
  <c r="T34" i="2" s="1"/>
  <c r="H98" i="2" l="1"/>
  <c r="H99" i="2"/>
  <c r="H100" i="2"/>
  <c r="H101" i="2"/>
  <c r="H97" i="2"/>
  <c r="H96" i="2"/>
  <c r="H95" i="2"/>
  <c r="H94" i="2"/>
  <c r="H93" i="2"/>
  <c r="H92" i="2"/>
  <c r="H91" i="2"/>
  <c r="H90" i="2"/>
  <c r="H89" i="2"/>
  <c r="H88" i="2"/>
  <c r="H87" i="2"/>
  <c r="H86" i="2"/>
  <c r="H85" i="2"/>
  <c r="H84" i="2"/>
  <c r="H83" i="2"/>
  <c r="H82" i="2"/>
  <c r="H81" i="2"/>
  <c r="H80" i="2"/>
  <c r="H79" i="2"/>
  <c r="H78" i="2"/>
  <c r="H77" i="2"/>
  <c r="H76" i="2"/>
  <c r="H75" i="2"/>
  <c r="H74" i="2"/>
  <c r="H73" i="2"/>
  <c r="H67" i="2"/>
  <c r="H68" i="2"/>
  <c r="H69" i="2"/>
  <c r="H70" i="2"/>
  <c r="H71" i="2"/>
  <c r="H72" i="2"/>
  <c r="H65" i="2"/>
  <c r="H64" i="2"/>
  <c r="H63" i="2"/>
  <c r="H62" i="2"/>
  <c r="H61" i="2"/>
  <c r="H60" i="2"/>
  <c r="H59" i="2"/>
  <c r="H58" i="2"/>
  <c r="H51" i="2"/>
  <c r="H52" i="2"/>
  <c r="H53" i="2"/>
  <c r="H54" i="2"/>
  <c r="H55" i="2"/>
  <c r="H56" i="2"/>
  <c r="H57" i="2"/>
  <c r="H50" i="2"/>
  <c r="H49" i="2"/>
  <c r="H48" i="2"/>
  <c r="H47" i="2"/>
  <c r="H46" i="2"/>
  <c r="H45" i="2"/>
  <c r="H44" i="2"/>
  <c r="H43" i="2"/>
  <c r="H42" i="2"/>
  <c r="H41" i="2"/>
  <c r="H40" i="2"/>
  <c r="H39" i="2"/>
  <c r="H38" i="2"/>
  <c r="H37" i="2"/>
  <c r="H35" i="2"/>
  <c r="H36" i="2"/>
  <c r="H34" i="2"/>
  <c r="R126" i="2" l="1"/>
  <c r="T126" i="2" s="1"/>
  <c r="R125" i="2"/>
  <c r="T125" i="2" s="1"/>
  <c r="R124" i="2"/>
  <c r="T124" i="2" s="1"/>
  <c r="R120" i="2"/>
  <c r="T120" i="2" s="1"/>
  <c r="R118" i="2"/>
  <c r="T118" i="2" s="1"/>
  <c r="R114" i="2"/>
  <c r="T114" i="2" s="1"/>
  <c r="R111" i="2"/>
  <c r="T111" i="2" s="1"/>
  <c r="R107" i="2"/>
  <c r="T107" i="2" s="1"/>
  <c r="R109" i="2"/>
  <c r="T109" i="2" s="1"/>
  <c r="R110" i="2"/>
  <c r="T110" i="2" s="1"/>
  <c r="R104" i="2"/>
  <c r="T104" i="2" s="1"/>
  <c r="R105" i="2"/>
  <c r="T105" i="2" s="1"/>
  <c r="R106" i="2"/>
  <c r="T106" i="2" s="1"/>
  <c r="R103" i="2"/>
  <c r="T103" i="2" s="1"/>
  <c r="H175" i="2"/>
  <c r="H176" i="2"/>
  <c r="H170" i="2"/>
  <c r="H171" i="2"/>
  <c r="H172" i="2"/>
  <c r="H173" i="2"/>
  <c r="H174" i="2"/>
  <c r="H162" i="2"/>
  <c r="H164" i="2"/>
  <c r="H165" i="2"/>
  <c r="H166" i="2"/>
  <c r="H167" i="2"/>
  <c r="H168" i="2"/>
  <c r="H169" i="2"/>
  <c r="H154" i="2"/>
  <c r="H155" i="2"/>
  <c r="H156" i="2"/>
  <c r="H157" i="2"/>
  <c r="H158" i="2"/>
  <c r="H159" i="2"/>
  <c r="H160" i="2"/>
  <c r="H161" i="2"/>
  <c r="H151" i="2"/>
  <c r="H152" i="2"/>
  <c r="H153" i="2"/>
  <c r="H146" i="2"/>
  <c r="H147" i="2"/>
  <c r="H148" i="2"/>
  <c r="H149" i="2"/>
  <c r="H150" i="2"/>
  <c r="H145" i="2"/>
  <c r="H144" i="2"/>
  <c r="H142" i="2"/>
  <c r="H141" i="2"/>
  <c r="H140" i="2"/>
  <c r="H136" i="2"/>
  <c r="H137" i="2"/>
  <c r="H138" i="2"/>
  <c r="H139" i="2"/>
  <c r="H135" i="2"/>
  <c r="H134" i="2"/>
  <c r="H133" i="2"/>
  <c r="H132" i="2"/>
  <c r="H131" i="2"/>
  <c r="H129" i="2"/>
  <c r="H128" i="2"/>
  <c r="H126" i="2"/>
  <c r="H125" i="2"/>
  <c r="H124" i="2"/>
  <c r="H118" i="2"/>
  <c r="H114" i="2"/>
  <c r="H111" i="2"/>
  <c r="H110" i="2"/>
  <c r="H107" i="2"/>
  <c r="H105" i="2"/>
  <c r="H106" i="2"/>
  <c r="H104" i="2"/>
  <c r="H109" i="2"/>
  <c r="H103" i="2"/>
  <c r="O111" i="2" l="1"/>
  <c r="G108" i="2" l="1"/>
  <c r="R108" i="2" s="1"/>
  <c r="T108" i="2" s="1"/>
</calcChain>
</file>

<file path=xl/comments1.xml><?xml version="1.0" encoding="utf-8"?>
<comments xmlns="http://schemas.openxmlformats.org/spreadsheetml/2006/main">
  <authors>
    <author>Bienestar</author>
  </authors>
  <commentList>
    <comment ref="J107" authorId="0">
      <text>
        <r>
          <rPr>
            <b/>
            <sz val="9"/>
            <color indexed="81"/>
            <rFont val="Tahoma"/>
            <family val="2"/>
          </rPr>
          <t>Bienestar:</t>
        </r>
        <r>
          <rPr>
            <sz val="9"/>
            <color indexed="81"/>
            <rFont val="Tahoma"/>
            <family val="2"/>
          </rPr>
          <t xml:space="preserve">
515 actividades de las cuales 172 son por cada area(medico, psicologico,odontologico)</t>
        </r>
      </text>
    </comment>
    <comment ref="J119" authorId="0">
      <text>
        <r>
          <rPr>
            <b/>
            <sz val="9"/>
            <color indexed="81"/>
            <rFont val="Tahoma"/>
            <family val="2"/>
          </rPr>
          <t>Bienestar:</t>
        </r>
        <r>
          <rPr>
            <sz val="9"/>
            <color indexed="81"/>
            <rFont val="Tahoma"/>
            <family val="2"/>
          </rPr>
          <t xml:space="preserve">
45 años 
</t>
        </r>
      </text>
    </comment>
  </commentList>
</comments>
</file>

<file path=xl/comments2.xml><?xml version="1.0" encoding="utf-8"?>
<comments xmlns="http://schemas.openxmlformats.org/spreadsheetml/2006/main">
  <authors>
    <author>Planeacion2</author>
    <author>Planeacion</author>
    <author>Jairo Hermosa</author>
  </authors>
  <commentList>
    <comment ref="R8" authorId="0">
      <text>
        <r>
          <rPr>
            <b/>
            <sz val="9"/>
            <color indexed="81"/>
            <rFont val="Tahoma"/>
            <family val="2"/>
          </rPr>
          <t>Planeacion2:</t>
        </r>
        <r>
          <rPr>
            <sz val="9"/>
            <color indexed="81"/>
            <rFont val="Tahoma"/>
            <family val="2"/>
          </rPr>
          <t xml:space="preserve">
Talleres de evaluación y reformulación de microcurrículos</t>
        </r>
      </text>
    </comment>
    <comment ref="X8" authorId="0">
      <text>
        <r>
          <rPr>
            <b/>
            <sz val="9"/>
            <color indexed="81"/>
            <rFont val="Tahoma"/>
            <family val="2"/>
          </rPr>
          <t>Planeacion2:</t>
        </r>
        <r>
          <rPr>
            <sz val="9"/>
            <color indexed="81"/>
            <rFont val="Tahoma"/>
            <family val="2"/>
          </rPr>
          <t xml:space="preserve">
Apoyo  realización y participación eventos académicos a docentes y estudiantes de grupos de investigación.</t>
        </r>
      </text>
    </comment>
    <comment ref="Z8" authorId="0">
      <text>
        <r>
          <rPr>
            <b/>
            <sz val="9"/>
            <color indexed="81"/>
            <rFont val="Tahoma"/>
            <family val="2"/>
          </rPr>
          <t>Planeacion2:</t>
        </r>
        <r>
          <rPr>
            <sz val="9"/>
            <color indexed="81"/>
            <rFont val="Tahoma"/>
            <family val="2"/>
          </rPr>
          <t xml:space="preserve">
Desarrollo aplicativo para gestión en investigación.</t>
        </r>
      </text>
    </comment>
    <comment ref="AF8" authorId="0">
      <text>
        <r>
          <rPr>
            <b/>
            <sz val="9"/>
            <color indexed="81"/>
            <rFont val="Tahoma"/>
            <family val="2"/>
          </rPr>
          <t>Planeacion2:</t>
        </r>
        <r>
          <rPr>
            <sz val="9"/>
            <color indexed="81"/>
            <rFont val="Tahoma"/>
            <family val="2"/>
          </rPr>
          <t xml:space="preserve">
Publicación de Artículos en Revistas.</t>
        </r>
      </text>
    </comment>
    <comment ref="AJ8" authorId="0">
      <text>
        <r>
          <rPr>
            <sz val="9"/>
            <color indexed="81"/>
            <rFont val="Tahoma"/>
            <family val="2"/>
          </rPr>
          <t>Movilidad de docentes, estudiantes y personal administrativo para fortalecimiento de las Sedes.</t>
        </r>
      </text>
    </comment>
    <comment ref="AL8" authorId="0">
      <text>
        <r>
          <rPr>
            <b/>
            <sz val="9"/>
            <color indexed="81"/>
            <rFont val="Tahoma"/>
            <family val="2"/>
          </rPr>
          <t>Planeacion2:</t>
        </r>
        <r>
          <rPr>
            <sz val="9"/>
            <color indexed="81"/>
            <rFont val="Tahoma"/>
            <family val="2"/>
          </rPr>
          <t xml:space="preserve">
Apoyo a grupos de Proyección Social.</t>
        </r>
      </text>
    </comment>
    <comment ref="AN8" authorId="0">
      <text>
        <r>
          <rPr>
            <b/>
            <sz val="9"/>
            <color indexed="81"/>
            <rFont val="Tahoma"/>
            <family val="2"/>
          </rPr>
          <t>Planeacion2:</t>
        </r>
        <r>
          <rPr>
            <sz val="9"/>
            <color indexed="81"/>
            <rFont val="Tahoma"/>
            <family val="2"/>
          </rPr>
          <t xml:space="preserve">
Dotación y Funcionamiento de la Unidad de Servicio de  Atención Psicológica ( USAP)</t>
        </r>
      </text>
    </comment>
    <comment ref="AP8" authorId="0">
      <text>
        <r>
          <rPr>
            <b/>
            <sz val="9"/>
            <color indexed="81"/>
            <rFont val="Tahoma"/>
            <family val="2"/>
          </rPr>
          <t>Planeacion2:</t>
        </r>
        <r>
          <rPr>
            <sz val="9"/>
            <color indexed="81"/>
            <rFont val="Tahoma"/>
            <family val="2"/>
          </rPr>
          <t xml:space="preserve">
Apoyo para la Gestion de proyectos UEES.</t>
        </r>
      </text>
    </comment>
    <comment ref="AR8" authorId="0">
      <text>
        <r>
          <rPr>
            <b/>
            <sz val="9"/>
            <color indexed="81"/>
            <rFont val="Tahoma"/>
            <family val="2"/>
          </rPr>
          <t>Planeacion2:</t>
        </r>
        <r>
          <rPr>
            <sz val="9"/>
            <color indexed="81"/>
            <rFont val="Tahoma"/>
            <family val="2"/>
          </rPr>
          <t xml:space="preserve">
Talleres intersectoriales para acuerdos y compromisos con actores sociales.</t>
        </r>
      </text>
    </comment>
    <comment ref="AT8" authorId="0">
      <text>
        <r>
          <rPr>
            <b/>
            <sz val="9"/>
            <color indexed="81"/>
            <rFont val="Tahoma"/>
            <family val="2"/>
          </rPr>
          <t>Planeacion2:</t>
        </r>
        <r>
          <rPr>
            <sz val="9"/>
            <color indexed="81"/>
            <rFont val="Tahoma"/>
            <family val="2"/>
          </rPr>
          <t xml:space="preserve">
Gestión de propuestas de integración de la Educación Superior y la Media.</t>
        </r>
      </text>
    </comment>
    <comment ref="P9" authorId="1">
      <text>
        <r>
          <rPr>
            <b/>
            <sz val="8"/>
            <color indexed="81"/>
            <rFont val="Tahoma"/>
            <family val="2"/>
          </rPr>
          <t>Planeacion:</t>
        </r>
        <r>
          <rPr>
            <sz val="8"/>
            <color indexed="81"/>
            <rFont val="Tahoma"/>
            <family val="2"/>
          </rPr>
          <t xml:space="preserve">
Adquisición y renovación licenciamientos  software especializado para investigación.</t>
        </r>
      </text>
    </comment>
    <comment ref="R9" authorId="0">
      <text>
        <r>
          <rPr>
            <b/>
            <sz val="9"/>
            <color indexed="81"/>
            <rFont val="Tahoma"/>
            <family val="2"/>
          </rPr>
          <t>Planeacion2:</t>
        </r>
        <r>
          <rPr>
            <sz val="9"/>
            <color indexed="81"/>
            <rFont val="Tahoma"/>
            <family val="2"/>
          </rPr>
          <t xml:space="preserve">
Gestión y apoyo para la calidad académica y formación en investigación .</t>
        </r>
      </text>
    </comment>
    <comment ref="AF9" authorId="0">
      <text>
        <r>
          <rPr>
            <b/>
            <sz val="9"/>
            <color indexed="81"/>
            <rFont val="Tahoma"/>
            <family val="2"/>
          </rPr>
          <t>Planeacion2:</t>
        </r>
        <r>
          <rPr>
            <sz val="9"/>
            <color indexed="81"/>
            <rFont val="Tahoma"/>
            <family val="2"/>
          </rPr>
          <t xml:space="preserve">
Evaluación de articulos, diseño, diagramación, impresión  y publicación de revistas institucionales.</t>
        </r>
      </text>
    </comment>
    <comment ref="AP9" authorId="0">
      <text>
        <r>
          <rPr>
            <b/>
            <sz val="9"/>
            <color indexed="81"/>
            <rFont val="Tahoma"/>
            <family val="2"/>
          </rPr>
          <t>Planeacion2:</t>
        </r>
        <r>
          <rPr>
            <sz val="9"/>
            <color indexed="81"/>
            <rFont val="Tahoma"/>
            <family val="2"/>
          </rPr>
          <t xml:space="preserve">
Ejecución de proyectos y eventos alianza UEES.</t>
        </r>
      </text>
    </comment>
    <comment ref="AR9" authorId="0">
      <text>
        <r>
          <rPr>
            <b/>
            <sz val="9"/>
            <color indexed="81"/>
            <rFont val="Tahoma"/>
            <family val="2"/>
          </rPr>
          <t>Planeacion2:</t>
        </r>
        <r>
          <rPr>
            <sz val="9"/>
            <color indexed="81"/>
            <rFont val="Tahoma"/>
            <family val="2"/>
          </rPr>
          <t xml:space="preserve">
Creación y puesta en funcionamiento  del Observatorio de medios sobre políticas públicas.</t>
        </r>
      </text>
    </comment>
    <comment ref="BK9" authorId="2">
      <text>
        <r>
          <rPr>
            <sz val="9"/>
            <color indexed="81"/>
            <rFont val="Tahoma"/>
            <family val="2"/>
          </rPr>
          <t xml:space="preserve">
2a.5, 2a.6, 2a.10, 2a.13, 2a.14, 2a.20</t>
        </r>
      </text>
    </comment>
    <comment ref="BM9" authorId="2">
      <text>
        <r>
          <rPr>
            <sz val="9"/>
            <color indexed="81"/>
            <rFont val="Tahoma"/>
            <family val="2"/>
          </rPr>
          <t xml:space="preserve">
2b.3, 2b.4, 2b.7, 2b.8, 2b.10, 2b.13, 2b.22</t>
        </r>
      </text>
    </comment>
    <comment ref="R10" authorId="0">
      <text>
        <r>
          <rPr>
            <b/>
            <sz val="9"/>
            <color indexed="81"/>
            <rFont val="Tahoma"/>
            <family val="2"/>
          </rPr>
          <t>Planeacion2:</t>
        </r>
        <r>
          <rPr>
            <sz val="9"/>
            <color indexed="81"/>
            <rFont val="Tahoma"/>
            <family val="2"/>
          </rPr>
          <t xml:space="preserve">
Sensibilización y acciones conjuntas en proyectos de investigación ONDAS.</t>
        </r>
      </text>
    </comment>
    <comment ref="V10" authorId="0">
      <text>
        <r>
          <rPr>
            <b/>
            <sz val="9"/>
            <color indexed="81"/>
            <rFont val="Tahoma"/>
            <family val="2"/>
          </rPr>
          <t>Planeacion2:</t>
        </r>
        <r>
          <rPr>
            <sz val="9"/>
            <color indexed="81"/>
            <rFont val="Tahoma"/>
            <family val="2"/>
          </rPr>
          <t xml:space="preserve">
Apoyo a semilleros y grupos de Investigación.</t>
        </r>
      </text>
    </comment>
    <comment ref="AH10" authorId="0">
      <text>
        <r>
          <rPr>
            <b/>
            <sz val="9"/>
            <color indexed="81"/>
            <rFont val="Tahoma"/>
            <family val="2"/>
          </rPr>
          <t>Planeacion2:</t>
        </r>
        <r>
          <rPr>
            <sz val="9"/>
            <color indexed="81"/>
            <rFont val="Tahoma"/>
            <family val="2"/>
          </rPr>
          <t xml:space="preserve">
Internacionalización curricular (estancias)</t>
        </r>
      </text>
    </comment>
    <comment ref="AL10" authorId="0">
      <text>
        <r>
          <rPr>
            <b/>
            <sz val="9"/>
            <color indexed="81"/>
            <rFont val="Tahoma"/>
            <family val="2"/>
          </rPr>
          <t>Planeacion2:</t>
        </r>
        <r>
          <rPr>
            <sz val="9"/>
            <color indexed="81"/>
            <rFont val="Tahoma"/>
            <family val="2"/>
          </rPr>
          <t xml:space="preserve">
Apoyo para formación de grupos de Proyección Social integrado con semilleros.</t>
        </r>
      </text>
    </comment>
    <comment ref="AR10" authorId="0">
      <text>
        <r>
          <rPr>
            <b/>
            <sz val="9"/>
            <color indexed="81"/>
            <rFont val="Tahoma"/>
            <family val="2"/>
          </rPr>
          <t>Planeacion2:</t>
        </r>
        <r>
          <rPr>
            <sz val="9"/>
            <color indexed="81"/>
            <rFont val="Tahoma"/>
            <family val="2"/>
          </rPr>
          <t xml:space="preserve">
Apoyo a la gestión para la creación del Instituto de Estudios Surcolombianos.</t>
        </r>
      </text>
    </comment>
    <comment ref="BK10" authorId="2">
      <text>
        <r>
          <rPr>
            <sz val="9"/>
            <color indexed="81"/>
            <rFont val="Tahoma"/>
            <family val="2"/>
          </rPr>
          <t xml:space="preserve">
2a.4, 2a.7, 2a.8, 2a.9, 2a.12, 2a.16, 2a.19</t>
        </r>
      </text>
    </comment>
    <comment ref="R11" authorId="0">
      <text>
        <r>
          <rPr>
            <b/>
            <sz val="9"/>
            <color indexed="81"/>
            <rFont val="Tahoma"/>
            <family val="2"/>
          </rPr>
          <t>Planeacion2:</t>
        </r>
        <r>
          <rPr>
            <sz val="9"/>
            <color indexed="81"/>
            <rFont val="Tahoma"/>
            <family val="2"/>
          </rPr>
          <t xml:space="preserve">
Apoyo en la Formulación y ejecución de proyectos articulados GRUPOS - PROGRAMA ONDAS.</t>
        </r>
      </text>
    </comment>
    <comment ref="V11" authorId="0">
      <text>
        <r>
          <rPr>
            <b/>
            <sz val="9"/>
            <color indexed="81"/>
            <rFont val="Tahoma"/>
            <family val="2"/>
          </rPr>
          <t>Planeacion2:</t>
        </r>
        <r>
          <rPr>
            <sz val="9"/>
            <color indexed="81"/>
            <rFont val="Tahoma"/>
            <family val="2"/>
          </rPr>
          <t xml:space="preserve">
Apoyo para los proyectos formulados por los estudiantes y egresados.</t>
        </r>
      </text>
    </comment>
    <comment ref="AF11" authorId="0">
      <text>
        <r>
          <rPr>
            <b/>
            <sz val="9"/>
            <color indexed="81"/>
            <rFont val="Tahoma"/>
            <family val="2"/>
          </rPr>
          <t>Planeacion2:</t>
        </r>
        <r>
          <rPr>
            <sz val="9"/>
            <color indexed="81"/>
            <rFont val="Tahoma"/>
            <family val="2"/>
          </rPr>
          <t xml:space="preserve">
Evaluación, diseño, diagramación, impresión  y publicación de libros en las diferentes modalidades.</t>
        </r>
      </text>
    </comment>
    <comment ref="AL11" authorId="0">
      <text>
        <r>
          <rPr>
            <b/>
            <sz val="9"/>
            <color indexed="81"/>
            <rFont val="Tahoma"/>
            <family val="2"/>
          </rPr>
          <t>Planeacion2:</t>
        </r>
        <r>
          <rPr>
            <sz val="9"/>
            <color indexed="81"/>
            <rFont val="Tahoma"/>
            <family val="2"/>
          </rPr>
          <t xml:space="preserve">
Consolidación y fortalecimiento de grupos de proyección social.</t>
        </r>
      </text>
    </comment>
    <comment ref="AN11" authorId="0">
      <text>
        <r>
          <rPr>
            <b/>
            <sz val="9"/>
            <color indexed="81"/>
            <rFont val="Tahoma"/>
            <family val="2"/>
          </rPr>
          <t>Planeacion2:</t>
        </r>
        <r>
          <rPr>
            <sz val="9"/>
            <color indexed="81"/>
            <rFont val="Tahoma"/>
            <family val="2"/>
          </rPr>
          <t xml:space="preserve">
Ejecución de proyectos de emprendimiento e innovación.</t>
        </r>
      </text>
    </comment>
    <comment ref="AR11" authorId="0">
      <text>
        <r>
          <rPr>
            <b/>
            <sz val="9"/>
            <color indexed="81"/>
            <rFont val="Tahoma"/>
            <family val="2"/>
          </rPr>
          <t>Planeacion2:</t>
        </r>
        <r>
          <rPr>
            <sz val="9"/>
            <color indexed="81"/>
            <rFont val="Tahoma"/>
            <family val="2"/>
          </rPr>
          <t xml:space="preserve">
Gestión de Propuestas de cooperación en la región.</t>
        </r>
      </text>
    </comment>
    <comment ref="R12" authorId="0">
      <text>
        <r>
          <rPr>
            <b/>
            <sz val="9"/>
            <color indexed="81"/>
            <rFont val="Tahoma"/>
            <family val="2"/>
          </rPr>
          <t>Planeacion2:</t>
        </r>
        <r>
          <rPr>
            <sz val="9"/>
            <color indexed="81"/>
            <rFont val="Tahoma"/>
            <family val="2"/>
          </rPr>
          <t xml:space="preserve">
Desarrollo de eventos académicos.</t>
        </r>
      </text>
    </comment>
    <comment ref="AF12" authorId="0">
      <text>
        <r>
          <rPr>
            <b/>
            <sz val="9"/>
            <color indexed="81"/>
            <rFont val="Tahoma"/>
            <family val="2"/>
          </rPr>
          <t>Planeacion2:</t>
        </r>
        <r>
          <rPr>
            <sz val="9"/>
            <color indexed="81"/>
            <rFont val="Tahoma"/>
            <family val="2"/>
          </rPr>
          <t xml:space="preserve">
Gestión para el diseño, diagramación y publicación de revistas institucionales y libros.</t>
        </r>
      </text>
    </comment>
    <comment ref="AH12" authorId="0">
      <text>
        <r>
          <rPr>
            <b/>
            <sz val="9"/>
            <color indexed="81"/>
            <rFont val="Tahoma"/>
            <family val="2"/>
          </rPr>
          <t>Planeacion2:</t>
        </r>
        <r>
          <rPr>
            <sz val="9"/>
            <color indexed="81"/>
            <rFont val="Tahoma"/>
            <family val="2"/>
          </rPr>
          <t xml:space="preserve">
Apoyo económico  para movilización y gastos de viaje fortalecimiento de los convenios.</t>
        </r>
      </text>
    </comment>
    <comment ref="AH13" authorId="0">
      <text>
        <r>
          <rPr>
            <b/>
            <sz val="9"/>
            <color indexed="81"/>
            <rFont val="Tahoma"/>
            <family val="2"/>
          </rPr>
          <t>Planeacion2:</t>
        </r>
        <r>
          <rPr>
            <sz val="9"/>
            <color indexed="81"/>
            <rFont val="Tahoma"/>
            <family val="2"/>
          </rPr>
          <t xml:space="preserve">
Apoyo a la internacionalización de la investigación y la proyección social.</t>
        </r>
      </text>
    </comment>
    <comment ref="AL13" authorId="0">
      <text>
        <r>
          <rPr>
            <b/>
            <sz val="9"/>
            <color indexed="81"/>
            <rFont val="Tahoma"/>
            <family val="2"/>
          </rPr>
          <t>Planeacion2:</t>
        </r>
        <r>
          <rPr>
            <sz val="9"/>
            <color indexed="81"/>
            <rFont val="Tahoma"/>
            <family val="2"/>
          </rPr>
          <t xml:space="preserve">
Fortalecimiento y promoción de la identidad institucional en la comunidad docente, estudiantil y administrativa.</t>
        </r>
      </text>
    </comment>
    <comment ref="AL17" authorId="0">
      <text>
        <r>
          <rPr>
            <b/>
            <sz val="9"/>
            <color indexed="81"/>
            <rFont val="Tahoma"/>
            <family val="2"/>
          </rPr>
          <t>Planeacion2:</t>
        </r>
        <r>
          <rPr>
            <sz val="9"/>
            <color indexed="81"/>
            <rFont val="Tahoma"/>
            <family val="2"/>
          </rPr>
          <t xml:space="preserve">
Apoyar y promover la suscripción de convenios interinstitucionales. (propuestas y licitaciones).</t>
        </r>
      </text>
    </comment>
    <comment ref="AL18" authorId="0">
      <text>
        <r>
          <rPr>
            <b/>
            <sz val="9"/>
            <color indexed="81"/>
            <rFont val="Tahoma"/>
            <family val="2"/>
          </rPr>
          <t>Planeacion2:</t>
        </r>
        <r>
          <rPr>
            <sz val="9"/>
            <color indexed="81"/>
            <rFont val="Tahoma"/>
            <family val="2"/>
          </rPr>
          <t xml:space="preserve">
Gestión y ejecución de Convenios interinstitucionales.</t>
        </r>
      </text>
    </comment>
    <comment ref="AL19" authorId="0">
      <text>
        <r>
          <rPr>
            <b/>
            <sz val="9"/>
            <color indexed="81"/>
            <rFont val="Tahoma"/>
            <family val="2"/>
          </rPr>
          <t>Planeacion2:</t>
        </r>
        <r>
          <rPr>
            <sz val="9"/>
            <color indexed="81"/>
            <rFont val="Tahoma"/>
            <family val="2"/>
          </rPr>
          <t xml:space="preserve">
Gestión tecnológica como apoyo a la proyección social.</t>
        </r>
      </text>
    </comment>
  </commentList>
</comments>
</file>

<file path=xl/sharedStrings.xml><?xml version="1.0" encoding="utf-8"?>
<sst xmlns="http://schemas.openxmlformats.org/spreadsheetml/2006/main" count="1028" uniqueCount="779">
  <si>
    <t>UNIVERSIDAD SURCOLOMBIANA</t>
  </si>
  <si>
    <t>PLAN DE DESARROLLO INSTITUCIONAL</t>
  </si>
  <si>
    <t>SUBSISTEMA DE FORMACIÓN</t>
  </si>
  <si>
    <t>SF-PY1. Identidad con la Teleología Institucional.</t>
  </si>
  <si>
    <t>SF-PY2.   Creación de nueva Oferta Académica en las Sedes.</t>
  </si>
  <si>
    <t>SF-PY3. Desarrollo Profesoral Permanente en lo Pedagógico, Disciplinar y Profesional.</t>
  </si>
  <si>
    <t>SF-PY4.  Autoevalución y Acreditación de Programas Académicos de Pregrado y Postgrado.</t>
  </si>
  <si>
    <t>SF-PY5.  Acreditación de Alta Calidad de la Universidad.</t>
  </si>
  <si>
    <t>SF-PY6.      Relevo Generacional con Excelencia Académica.</t>
  </si>
  <si>
    <t>SF-PY7. Fortalecimiento de los Vínculos Universidad - Egresados.</t>
  </si>
  <si>
    <t>1.1</t>
  </si>
  <si>
    <t>2.1</t>
  </si>
  <si>
    <t>3.1</t>
  </si>
  <si>
    <t>4.1</t>
  </si>
  <si>
    <t>5.1</t>
  </si>
  <si>
    <t>6.1</t>
  </si>
  <si>
    <t>7.1</t>
  </si>
  <si>
    <t>1.2</t>
  </si>
  <si>
    <t>2.2</t>
  </si>
  <si>
    <t>3.2</t>
  </si>
  <si>
    <t>4.2</t>
  </si>
  <si>
    <t>5.2</t>
  </si>
  <si>
    <t>6.2</t>
  </si>
  <si>
    <t>7.2</t>
  </si>
  <si>
    <t>1.3</t>
  </si>
  <si>
    <t>2.3</t>
  </si>
  <si>
    <t>3.3</t>
  </si>
  <si>
    <t>5.3</t>
  </si>
  <si>
    <t>6.3</t>
  </si>
  <si>
    <t>7.3</t>
  </si>
  <si>
    <t>1.4</t>
  </si>
  <si>
    <t>2.4</t>
  </si>
  <si>
    <t>3.4</t>
  </si>
  <si>
    <t>7.4</t>
  </si>
  <si>
    <t>1.5</t>
  </si>
  <si>
    <t>2.5</t>
  </si>
  <si>
    <t>3.5</t>
  </si>
  <si>
    <t>1.6</t>
  </si>
  <si>
    <t>2.6</t>
  </si>
  <si>
    <t>SUBSISTEMA DE INVESTIGACIÓN</t>
  </si>
  <si>
    <t xml:space="preserve">SI-PY1.  Fortalecimiento de las capacidades de investigación, desarrollo e innovación. </t>
  </si>
  <si>
    <t xml:space="preserve">SI-PY2.   Calidad Académica y formación en Investigación. </t>
  </si>
  <si>
    <t xml:space="preserve">SI-PY3.   Calidad Académica y formación a través de la Investigación  </t>
  </si>
  <si>
    <t xml:space="preserve">SI-PY4.  Calidad Académica y ejecución de Investigación. </t>
  </si>
  <si>
    <t xml:space="preserve">SI-PY5. Calidad Académica y gestión de Investigación.   </t>
  </si>
  <si>
    <t xml:space="preserve">SI-PY6.  Articulación del Sistema Integrado de Información (TICS).         </t>
  </si>
  <si>
    <t xml:space="preserve">SI-PY7.  Evaluación, dotación y consolidación de los Centros de Documentación, archivística y bases de datos.      </t>
  </si>
  <si>
    <t xml:space="preserve">SI-PY8.      Creación y Fortalecimiento de Centros, Institutos de investigación, desarrollo y vigilancia Tecnológica e Innovación.    </t>
  </si>
  <si>
    <t xml:space="preserve">SI-PY9.  Articulación y fortalecimiento de las publicaciones Científicas  y Académicas.   </t>
  </si>
  <si>
    <t>8.1</t>
  </si>
  <si>
    <t>9.1</t>
  </si>
  <si>
    <t>9.2</t>
  </si>
  <si>
    <t>4.3</t>
  </si>
  <si>
    <t>9.3</t>
  </si>
  <si>
    <t>4.4</t>
  </si>
  <si>
    <t>9.4</t>
  </si>
  <si>
    <t>9.5</t>
  </si>
  <si>
    <t>9.6</t>
  </si>
  <si>
    <t>SUBSISTEMA DE PROYECCION SOCIAL</t>
  </si>
  <si>
    <t>SP-PY1.  Internacionalización Académica Curricular y Administrativa.</t>
  </si>
  <si>
    <t>SP-PY2.  Regionalización de la USCO</t>
  </si>
  <si>
    <t>SP-PY3. Reformulación y fortalecimiento de las modalidades y formas de Proyección Social</t>
  </si>
  <si>
    <t>SP-PY4.  Estructuración y desarrollo Unidades de Atención Especializada y de Emprendimiento e Innovación Institucional.</t>
  </si>
  <si>
    <t>SP-PY5.  Consolidación de la Alianza Estratégica Estado-Universidad-Empresa-Ciudadanía.</t>
  </si>
  <si>
    <t>SP-PY6. Estructuración y Desarrollo de la Agenda Social Regional.</t>
  </si>
  <si>
    <t>SP-PY7.  Articulación de la Educación Superior con la Educación formal, el trabajo y el desarrollo humano.</t>
  </si>
  <si>
    <t>SP-PY8. Fortalecimiento del sistema de comunicación e información institucional.</t>
  </si>
  <si>
    <t>8.2</t>
  </si>
  <si>
    <t>8.3</t>
  </si>
  <si>
    <t>6.4</t>
  </si>
  <si>
    <t>3.6</t>
  </si>
  <si>
    <t>3.7</t>
  </si>
  <si>
    <t>3.8</t>
  </si>
  <si>
    <t>3.9</t>
  </si>
  <si>
    <t>3.10</t>
  </si>
  <si>
    <t>3.11</t>
  </si>
  <si>
    <t>3.12</t>
  </si>
  <si>
    <t>SUBSISTEMA DE BIENESTAR</t>
  </si>
  <si>
    <t>SB-PY1.   Universidad Saludable.</t>
  </si>
  <si>
    <t>SB-PY2.  Recreación y Deportes con responsabilidad y compromiso.</t>
  </si>
  <si>
    <t>SB-PY3. Cultura con responsabilidad y compromiso.</t>
  </si>
  <si>
    <t>SB-PY4. Desarrollo Humano con responsabilidad y compromiso.</t>
  </si>
  <si>
    <t>SB-PY5.  Desarrollo Socio-Económico con responsabilidad y compromiso.</t>
  </si>
  <si>
    <t>SB-PY6.  Promoción de la Permanencia y Graduación estudiantil en la Usco.</t>
  </si>
  <si>
    <t>1.7</t>
  </si>
  <si>
    <t>1.8</t>
  </si>
  <si>
    <t>SUBSISTEMA ADMINISTRATIVO</t>
  </si>
  <si>
    <t>SA-PY1.    Revisión, reforma y actualización de la Plataforma Jurídico - Normativa institucional.</t>
  </si>
  <si>
    <t>SA-PY2.a  Construcción y mantenimiento de las Sedes.</t>
  </si>
  <si>
    <t>SA-PY2.b  Desarrollo, dotación y Mantenimiento de las Sedes</t>
  </si>
  <si>
    <t>SA-PY3.  Aseguramiento de los sistemas de Gestión de Calidad y Gestión Ambiental.</t>
  </si>
  <si>
    <t>SA-PY4.     Creación del Grupo de Proyectos Institucionales Especiales (GPIE).</t>
  </si>
  <si>
    <t>SA-PY5.  Reestructuración Organizacional académica y administrativa.</t>
  </si>
  <si>
    <t>SA-PY6.  Desconcentración y delegación de los procesos administrativos y académicos.</t>
  </si>
  <si>
    <t>SA-PY7. Formación y capacitación al personal administrativo y operativo.</t>
  </si>
  <si>
    <t>2a.1</t>
  </si>
  <si>
    <t>2b.1</t>
  </si>
  <si>
    <t>2a.2</t>
  </si>
  <si>
    <t>2b.2</t>
  </si>
  <si>
    <t>2a.3</t>
  </si>
  <si>
    <t>2b.5</t>
  </si>
  <si>
    <t>2a.11</t>
  </si>
  <si>
    <t>2b.6</t>
  </si>
  <si>
    <t>5.4</t>
  </si>
  <si>
    <t>2a.17</t>
  </si>
  <si>
    <t>2b.9</t>
  </si>
  <si>
    <t>5.5</t>
  </si>
  <si>
    <t>2a.18</t>
  </si>
  <si>
    <t>2b.11</t>
  </si>
  <si>
    <t>2b.14</t>
  </si>
  <si>
    <t>2b.16</t>
  </si>
  <si>
    <t>2b.17</t>
  </si>
  <si>
    <t>2b.18</t>
  </si>
  <si>
    <t>2b.19</t>
  </si>
  <si>
    <t>2b.20</t>
  </si>
  <si>
    <t>2b.21</t>
  </si>
  <si>
    <t>SEMÁFORO</t>
  </si>
  <si>
    <t>ESTADO DE AVANCE</t>
  </si>
  <si>
    <t>INTERPRETACIÓN</t>
  </si>
  <si>
    <t>Se ha avanzado muy poco o nada en este indicador</t>
  </si>
  <si>
    <t>Nivel aceptable del indicador</t>
  </si>
  <si>
    <t>Nivel del indicador que cumple las expectativas</t>
  </si>
  <si>
    <t>Nivel del indicador que satisface y supera las expectativas</t>
  </si>
  <si>
    <t>Sin meta</t>
  </si>
  <si>
    <t>Acción sin meta definida en el PDI</t>
  </si>
  <si>
    <t>Sin meta para el 2015</t>
  </si>
  <si>
    <t>Acción sin meta en el PDI para el 2015</t>
  </si>
  <si>
    <t>Menor a 16%</t>
  </si>
  <si>
    <t>Mayor o igual a 16% y menor a 37%</t>
  </si>
  <si>
    <t>Mayor o igual a 37% y menor que 49%</t>
  </si>
  <si>
    <t>50% o más</t>
  </si>
  <si>
    <t>SIGLA</t>
  </si>
  <si>
    <t>ACTIVIDADES</t>
  </si>
  <si>
    <t>RUBRO</t>
  </si>
  <si>
    <t>RESPONSABLE</t>
  </si>
  <si>
    <t>RECURSO ASIGNADO</t>
  </si>
  <si>
    <t>RECURSO EJECUTADO</t>
  </si>
  <si>
    <t>SALDO</t>
  </si>
  <si>
    <t>LINEA BASE</t>
  </si>
  <si>
    <t>META DE RESULTADO 2015</t>
  </si>
  <si>
    <t>META DE PRODUCTO</t>
  </si>
  <si>
    <t>TOTAL TRIMESTRE</t>
  </si>
  <si>
    <t>EFICACIA</t>
  </si>
  <si>
    <t>EFICIENCIA</t>
  </si>
  <si>
    <t>EFECTIVIDAD</t>
  </si>
  <si>
    <t>SOPORTES ACCIONES REALIZADAS</t>
  </si>
  <si>
    <t xml:space="preserve">ABRIL </t>
  </si>
  <si>
    <t>MAYO</t>
  </si>
  <si>
    <t>JUNIO</t>
  </si>
  <si>
    <t>En millones de pesos</t>
  </si>
  <si>
    <t>#</t>
  </si>
  <si>
    <t>%</t>
  </si>
  <si>
    <t>En porcentaje</t>
  </si>
  <si>
    <t>SB-PY1.1</t>
  </si>
  <si>
    <t>Prestación servicio médico a estudiantes.</t>
  </si>
  <si>
    <t>G.I.BIENESTAR</t>
  </si>
  <si>
    <t>1215 CONSULTAS</t>
  </si>
  <si>
    <t>Según informe semestral enviado por el area de servicio medico a Bienestar</t>
  </si>
  <si>
    <t>SB-PY1.2</t>
  </si>
  <si>
    <t>Prestación servicio odontólogico a estudiantes.</t>
  </si>
  <si>
    <t>803 CONSULTAS</t>
  </si>
  <si>
    <t>Según informe indicadores semestral enviado por el area de servicio odontologico a Bienestar</t>
  </si>
  <si>
    <t>SB-PY1.3</t>
  </si>
  <si>
    <t>Prestación servicio Psicológico a estudiantes.</t>
  </si>
  <si>
    <t>814 CONSULTAS</t>
  </si>
  <si>
    <t>Según indicadores semestral enviado por el area de servicio psicologico a Bienestar</t>
  </si>
  <si>
    <t>SB-PY1.4</t>
  </si>
  <si>
    <t>Apoyo a actividades de clima organizacional, docentes, estudiantes y administrativos.</t>
  </si>
  <si>
    <t>F.SALUD
F.EDUCACIÓN
F.INGENIERÍA</t>
  </si>
  <si>
    <t>1180 ACTIVIDADES</t>
  </si>
  <si>
    <t>Según informe enviado por la facultad de salud el 16 de Julio a Bienestar</t>
  </si>
  <si>
    <t>SB-PY1.5</t>
  </si>
  <si>
    <t>Programa de sensibilización e información en derechos sexuales y reproductivos.</t>
  </si>
  <si>
    <t>500 ACTIVIDADES</t>
  </si>
  <si>
    <t>El numero de actividades corresponde al consolidado de las areas de servicio medico, odontologico y psicologico.  Dado que en el plan de desarrollo la accion hace referencia a las actividades preventivas</t>
  </si>
  <si>
    <t>SB-PY1.6</t>
  </si>
  <si>
    <t>Atención apersonas en drogadicción, prostitución y E.T.V.</t>
  </si>
  <si>
    <t>SB-PY1.7</t>
  </si>
  <si>
    <t>USCO saludable.</t>
  </si>
  <si>
    <t>F. SALUD</t>
  </si>
  <si>
    <t>2635 PERSONAS</t>
  </si>
  <si>
    <t>Según ingorme " PROYECTO USCO SALUDABLE" enviado por Dolly Arias coordinadora del proyecto y Laura Gasca</t>
  </si>
  <si>
    <t>SB-PY1.8</t>
  </si>
  <si>
    <t>Estudio y prefactibilidad IPS Universitaria.</t>
  </si>
  <si>
    <t>GPIE</t>
  </si>
  <si>
    <t>Este proyecto esta a cargo de la oficina de GPIE y se esta desarrollando en varias etapas</t>
  </si>
  <si>
    <t>SB-PY2.1</t>
  </si>
  <si>
    <t>Deporte y Recreación (cobertura por servicios prestados)</t>
  </si>
  <si>
    <t>F.INGENIERIA
FACECO
G.I.BIENESTAR</t>
  </si>
  <si>
    <t>11306 PERSONAS</t>
  </si>
  <si>
    <t>Según indicadores e informe semestral enviado por la coordinadora de deportes a Bienestar</t>
  </si>
  <si>
    <t xml:space="preserve">Beneficiarios de actividades deportivas de todas las Sedes. </t>
  </si>
  <si>
    <t>9078 BENEFICIARIOS</t>
  </si>
  <si>
    <t>Actividades Deportivas</t>
  </si>
  <si>
    <t>199 ACTIVIDADES</t>
  </si>
  <si>
    <t>SB-PY3.1</t>
  </si>
  <si>
    <t>Puestas Culturales en escena de todas las sedes</t>
  </si>
  <si>
    <t>F.SALUD
F.INGENIERIA
FACECO
F.C.SOCIALES
G.I.BIENESTAR</t>
  </si>
  <si>
    <t>520 EVENTOS</t>
  </si>
  <si>
    <t>Según indicadores semestral enviado por la coordinadora de dicha area. Informacion adicional favor preguntar a la coordinadora Cristina Repiso puesto que ella no esta de acuerdo con el metodo de verificacion de este proyecto.</t>
  </si>
  <si>
    <t>Actividades Culturales de todas las Sedes. Número Participantes</t>
  </si>
  <si>
    <t>Talleres: número de participantes</t>
  </si>
  <si>
    <t>Grupos Artisticos: Números de integrantes</t>
  </si>
  <si>
    <t>SB-PY4.1</t>
  </si>
  <si>
    <t>Eventos de clima organizacional y convivencia.(Eventos)</t>
  </si>
  <si>
    <t>G.I.BIENESTAR
FACECO</t>
  </si>
  <si>
    <t>50 EVENTOS</t>
  </si>
  <si>
    <t>Eventos convivencia, integración y reconocimiento</t>
  </si>
  <si>
    <t>10 EVENTOS</t>
  </si>
  <si>
    <t>Estas actividades hacen referencia a la agenda cultural USCO 45 años.</t>
  </si>
  <si>
    <t>SB-PY5.1</t>
  </si>
  <si>
    <t>Prestación de servicio de restaurante a los estudiantes.</t>
  </si>
  <si>
    <t>864000 SERVICIOS SEDE NEIVA ( DESAYUNO, ALMUERZO Y CENA)</t>
  </si>
  <si>
    <t>Las cifras de la sede central corresponde al contrato de suministro No UC-024-2015. La cifra de la sede La Plata corresponden al INFORME CONTRATO DE SUMINISTRO UC. No. 012 de 2015. Los datos de la sede Garzon corresponden al informe del contrato de suministro de meriendas UC No 011-2015 y las de la sede Pitalito corresponde al al informe del contrato de suministro de meriendas UC No 010-2015.</t>
  </si>
  <si>
    <t>Prestación de servicio de restaurante en sedes a los estudiantes.</t>
  </si>
  <si>
    <t>48000 MERIENDAS SEDE PITALITO</t>
  </si>
  <si>
    <t>36000 MERIENDAS GARZÓN</t>
  </si>
  <si>
    <t>36000 MERIENDAS LA PLATA</t>
  </si>
  <si>
    <t>SB-PY5.2</t>
  </si>
  <si>
    <t>Atención a población estudianil en situación de extrema vulnerabilidad.</t>
  </si>
  <si>
    <t>150 ESTUDIOS</t>
  </si>
  <si>
    <t>Según informe semestral enviado por el area de trabajo social a Bienestar</t>
  </si>
  <si>
    <t>SB-PY5.3</t>
  </si>
  <si>
    <t>Vinculación de estudiantes en procesos institucionales.</t>
  </si>
  <si>
    <t>4131 APOYOS ECONÓMICOS A ESTUDIANTES DE PREGRADO</t>
  </si>
  <si>
    <t>El dato es semestre 2015-1</t>
  </si>
  <si>
    <t>SB-PY6.1</t>
  </si>
  <si>
    <t>Permanencia y graduación estudiantil.</t>
  </si>
  <si>
    <t>9113 ESTUDIANTES</t>
  </si>
  <si>
    <t>Según informes de avances de Abril, Mayo y Junio enviado a Bienestar responsable PACA</t>
  </si>
  <si>
    <t>TOTAL SUBSISTEMA BIENESTAR UNIVERSITARIO</t>
  </si>
  <si>
    <t>SA-PY1.   Revisión, reforma y actualización de la Plataforma Jurídico - Normativa institucional.</t>
  </si>
  <si>
    <t>SA-PY1.1</t>
  </si>
  <si>
    <t>Revisión y análisis de la normatividad de la Universidad  con el propósito de actualizarla de acuerdo a los lineamientos legales que rigen la Educación Superior vigente.</t>
  </si>
  <si>
    <t>SECRETARIA GENERAL</t>
  </si>
  <si>
    <t>30% NORMATIVIDAD INSTITUCIONAL</t>
  </si>
  <si>
    <t>37% NORMATIVIDAD INSTITUCIONAL</t>
  </si>
  <si>
    <t>SA-PY1.2</t>
  </si>
  <si>
    <t>Elaboración y actualización de los siguientes documentos:  Estatuto General de la Universidad; Estatuto Estudiantíl; Estatuto Docente; Estatuto Personal Administrativo; Estatuto de Contratación.</t>
  </si>
  <si>
    <t>SA-PY2a.1</t>
  </si>
  <si>
    <t>Instalación y dotación de sistemas acústicos, red de sonido, luminotecnia de escenario, silletería y sistema de aire acondicionado Auditorio del Bloque de Economía de la USCO.</t>
  </si>
  <si>
    <t>VIC. ADTIVA.</t>
  </si>
  <si>
    <t>SA-PY2a.6</t>
  </si>
  <si>
    <t>Construcción de laboratorio de Ciencias Básicas en las Sedes de Garzón, La Plata y Pitalito.</t>
  </si>
  <si>
    <t>48124m2</t>
  </si>
  <si>
    <t>49086m2</t>
  </si>
  <si>
    <t>SA-PY2a.14</t>
  </si>
  <si>
    <t>Apoyo para la construcción del edificio de la Facultad de Educación.</t>
  </si>
  <si>
    <t>SA-PY2a.3</t>
  </si>
  <si>
    <t>Instalación de puente metálico y cubierta polideportivo sede Garzón.</t>
  </si>
  <si>
    <t>57970m2</t>
  </si>
  <si>
    <t>SA-PY2a.4</t>
  </si>
  <si>
    <t>Adecuaciones y mantenimientos varios en las instalaciones de todas las Sedes.</t>
  </si>
  <si>
    <t>SA-PY2a.7</t>
  </si>
  <si>
    <t>Adecuación de Laboratorio de Idiomas sede Garzón, La Plata y Pitalito.</t>
  </si>
  <si>
    <t>SA-PY2a.8</t>
  </si>
  <si>
    <t>Instalación de cubierta metálica en polideportivos en las sedes de la Plata y Pitalito.</t>
  </si>
  <si>
    <t>SA-PY2a.9</t>
  </si>
  <si>
    <t>Adecuaciones en restaurantes de las sedes de Garzón, La Plata y Pitalito.</t>
  </si>
  <si>
    <t>SA-PY2a.16</t>
  </si>
  <si>
    <t>Construcción y Mantenimiento planta física de todas las Sedes.</t>
  </si>
  <si>
    <t>SA-PY2a.19</t>
  </si>
  <si>
    <t>Construcción, adecuación y Mantenimiento espacios físicos de las Facultades.</t>
  </si>
  <si>
    <t>F. SALUD
FACECO
F.EDUCACIÓN
F.C.J.P.
F.INGENIERÍA</t>
  </si>
  <si>
    <t>SA-PY2a.11</t>
  </si>
  <si>
    <t>Estudios y diseños de obras civiles varias.</t>
  </si>
  <si>
    <t>SA-PY2a.17</t>
  </si>
  <si>
    <t>Mejoramiento del Campus Universitario para la Vida académica  y adecuaciones de espacios ecológicos (sendero ecológico)</t>
  </si>
  <si>
    <t>32909m2</t>
  </si>
  <si>
    <t>34554m2</t>
  </si>
  <si>
    <t>SA-PY2.b  Desarrollo, dotación y Mantenimiento de las Sedes.</t>
  </si>
  <si>
    <t>SA-PY2b.1</t>
  </si>
  <si>
    <t>Compra parque automotor para la realización de prácticas y actividades académicas, de investigación y proyección social (1 Buseta, 1 Van, 1 Bus)</t>
  </si>
  <si>
    <t xml:space="preserve">  </t>
  </si>
  <si>
    <t>SA-PY2b.2</t>
  </si>
  <si>
    <t>Dotación de laboratorio de Ciencias Básicas en Garzón, La Plata y Pitalito( 6 laboratorios)</t>
  </si>
  <si>
    <t>1120 millones$</t>
  </si>
  <si>
    <t>1456 millones$</t>
  </si>
  <si>
    <t>SA-PY2b.4</t>
  </si>
  <si>
    <t>Dotación de laboratorio de Ciencias Básicas de la Facultad de Ciencias Exactas y Naturales.</t>
  </si>
  <si>
    <t>SA-PY2b.7</t>
  </si>
  <si>
    <t>Mantenimiento e insumos de equipos para laboratorios de todas las Sedes.</t>
  </si>
  <si>
    <t>SA-PY2b.10</t>
  </si>
  <si>
    <t>Dotación de salas de Informática</t>
  </si>
  <si>
    <t>SA-PY2b.13</t>
  </si>
  <si>
    <t>Dotación equipos de laboratorios.</t>
  </si>
  <si>
    <t xml:space="preserve">F. SALUD
F.INGENIERIA
</t>
  </si>
  <si>
    <t>SA-PY2b.22</t>
  </si>
  <si>
    <t>Dotación Laboratorio de Gas y Equipos de Cómputo Maestría en Ingeniería de Petróleos.</t>
  </si>
  <si>
    <t>SA-PY2b.5</t>
  </si>
  <si>
    <t>Adquisición, instalación y puesta en funcionamiento de Software integrado académico, administrativo y financiero.</t>
  </si>
  <si>
    <t>SA-PY2b.6</t>
  </si>
  <si>
    <t>Dotación de aulas de todas las Sedes.</t>
  </si>
  <si>
    <t>117 Aulas</t>
  </si>
  <si>
    <t>118 Aulas</t>
  </si>
  <si>
    <t>SA-PY2b.9</t>
  </si>
  <si>
    <t>Compra de equipos de computo portátil para el Programa de Ciencia Política.</t>
  </si>
  <si>
    <t>F.C.J.P</t>
  </si>
  <si>
    <t>206 Equipos</t>
  </si>
  <si>
    <t>230 Equipos</t>
  </si>
  <si>
    <t>SA-PY2b.11</t>
  </si>
  <si>
    <t>Compra de tables para la excelencia académica.</t>
  </si>
  <si>
    <t>320 Equipos</t>
  </si>
  <si>
    <t>390 Equipos</t>
  </si>
  <si>
    <t>SA-PY2b.14</t>
  </si>
  <si>
    <t>Adquisición bibliografía.</t>
  </si>
  <si>
    <t>F.SALUD
F.C.J.P.
F.EDUCACION
F.C.S.H.
F.INGENIERÍA
FACECO</t>
  </si>
  <si>
    <t>184 millones $</t>
  </si>
  <si>
    <t>198 millones $</t>
  </si>
  <si>
    <t>SA-PY2b.16</t>
  </si>
  <si>
    <t xml:space="preserve">Adquisición y aplicación de Software y elementos para Hardware. </t>
  </si>
  <si>
    <t>SA-PY2b.17</t>
  </si>
  <si>
    <t>Adquisición de muebles y equipos de oficina de todas las Sedes.</t>
  </si>
  <si>
    <t>VIC. ADTIVA.
F. SALUD
F.INGENIERIA
FACECO</t>
  </si>
  <si>
    <t>60 Oficinas</t>
  </si>
  <si>
    <t>120 Oficinas</t>
  </si>
  <si>
    <t>SA-PY2b.18</t>
  </si>
  <si>
    <t>Gestión de la estructura academico-administrativa y finaciera</t>
  </si>
  <si>
    <t>FACECO</t>
  </si>
  <si>
    <t>SA-PY2b.19</t>
  </si>
  <si>
    <t>Mantenimiento de Hardware y Software.</t>
  </si>
  <si>
    <t>SA-PY2b.20</t>
  </si>
  <si>
    <t>Adquisición de equipos de seguridad para el control de ingreso a las sedes de la Universidad.</t>
  </si>
  <si>
    <t>VIC. ADTIVA.
F.SALUD</t>
  </si>
  <si>
    <t>SA-PY2b.21</t>
  </si>
  <si>
    <t>Dotación Oficinas administrativas, matenimiento y adquisición elementos de cafetería.</t>
  </si>
  <si>
    <t xml:space="preserve">
F.C.S.H.
F.SALUD
F.EDUCACION
</t>
  </si>
  <si>
    <t>SA-PY2b.25</t>
  </si>
  <si>
    <t>Modernización Tecnológica.</t>
  </si>
  <si>
    <t>SA-PY3.1</t>
  </si>
  <si>
    <t xml:space="preserve"> Contratación de Equipo humano para el desarrollo de las actividades Gestión Ambiental.</t>
  </si>
  <si>
    <t>OFICINA PLANEACION</t>
  </si>
  <si>
    <t>SA-PY3.2</t>
  </si>
  <si>
    <t>Implementación de programas para el sistema de Gestión Ambiental de acuerdo al alcance definido para la vigencia.</t>
  </si>
  <si>
    <t>SA-PY3.3</t>
  </si>
  <si>
    <t>Promoción de Principios y Fortalecimiento del MECI.</t>
  </si>
  <si>
    <t>OFICINA CONTROL INTERNO</t>
  </si>
  <si>
    <t>SA-PY3.6</t>
  </si>
  <si>
    <t>Afiliación y Auditoría de seguimiento de la Certificación ISO 9001:2008 NTCGP 1000:2009.</t>
  </si>
  <si>
    <t>SA-PY3.7</t>
  </si>
  <si>
    <t>Actualización del Sistema de Gestión de Calidad con el Plan de Desarrollo.</t>
  </si>
  <si>
    <t>SA-PY4.  Creación del Grupo de Proyectos Institucionales Especiales (GPIE).</t>
  </si>
  <si>
    <t>SA-PY4.1</t>
  </si>
  <si>
    <t>Gestión y apoyo al Grupo de Proyectos Institucionales  Especiales "GPIE"</t>
  </si>
  <si>
    <t>SA-PY5.1</t>
  </si>
  <si>
    <t>Creación del Comité y Operación.</t>
  </si>
  <si>
    <t>SA-PY5.2</t>
  </si>
  <si>
    <t>Diagnóstico.</t>
  </si>
  <si>
    <t>SA-PY5.3</t>
  </si>
  <si>
    <t>Elaboración de estudio de factibilidad ténico-financiero de la modernización académico administrativa.</t>
  </si>
  <si>
    <t>SA-PY5.4</t>
  </si>
  <si>
    <t>Socialización de la  propuesta de modernización.</t>
  </si>
  <si>
    <t>SA-PY5.5</t>
  </si>
  <si>
    <t>Estudio de Prospectiva</t>
  </si>
  <si>
    <t>SA-PY7. Formación y Capacitación al Personal Administrativo y Operativo.</t>
  </si>
  <si>
    <t>SA-PY7.1</t>
  </si>
  <si>
    <t>Ejecución Plan de Capacitación para el personal Administrativo y de Trabajadores Oficiales.</t>
  </si>
  <si>
    <t>SA-PY7.2</t>
  </si>
  <si>
    <t>Apoyo económico asistencia a eventos de capacitación, académicos y personal administrativos.</t>
  </si>
  <si>
    <t>F.EDUCACION
F.INGENIERIA</t>
  </si>
  <si>
    <t>TOTAL SUBSISTEMA ADMINISTRATIVO</t>
  </si>
  <si>
    <t>SF-PY1.1</t>
  </si>
  <si>
    <t>Inducción estudiantes nuevos, para promover el conocimiento y apropiación de la teleología y el fomento a la permanencia estudiantil.</t>
  </si>
  <si>
    <t>V.ACADEMICA</t>
  </si>
  <si>
    <t>1.150 PERSONAS</t>
  </si>
  <si>
    <t>3450 PERSONAS</t>
  </si>
  <si>
    <t xml:space="preserve">• Carta enviada a Bienestar Universitario para la inclusión del Componente Teleológico durante la Inducción a estudiantes nuevos.
• La inducción con estudiantes nuevos para el semestre 2015B, se realiza durante la segunda semana del mes, allí la Vicerrectoría Académica brindará acompañamiento a las jornadas.  • Se propusieron estrategias para desarrollar durante la inducción a estudiantes nuevos: 1. Durante la inducción se entregarán manillas (USB) a los primíparos que ya conozcan el componente misional de la USCO a través de Concurso. 2. Actividad artística para la promoción de la teleología (CON MIMOS o PAYASOS CLOWN de manera sorpresiva)  - La actividad se repite en la inducción organizada por la Facultad y en Sedes. (MAYO)
• Se realizó reunión con bienestar Universitario para incluir los aportes desde el componente teleológico en la Inducción a estudiantes nuevos (MAYO). 
• Se solicitó copia de la agenda e informe de material entregable que se reparte durante la actividad de inducción a estudiantes nuevos. (MAYO) 
• Se solicitó cotización a PROYECTO EXPRESIÓN, para el desarrollo de una actividad artística, lúdica y dinámica durante las jornadas de inducción a nuevos estudiantes. (JUNIO).
• Se actualizó la nota de solicitud de aspectos a tener en cuenta para la agenda entregable a los estudiantes nuevos. (Carta enviada por la docente Yamile Peña). (JUNIO)
• Está pendiente el tema de las Consejerías colectivas por facultades.  • La solicitud debe ser firmada por la Vicerrectora Académica y enviada a Bienestar Universitario. (Contacto con la señora Nubia Patricia Sanmiguel).
</t>
  </si>
  <si>
    <t>SF-PY1.2</t>
  </si>
  <si>
    <t>Inducción y reinducción anual a profesores, directivos y administrativos,  para promover el conocimiento y apropiación de la teleología institucional.</t>
  </si>
  <si>
    <t xml:space="preserve">• Se diseño y se realizó la propuesta de Inducción y Reinducción a Secretari@s y Jefes de Programa (MAYO).
• Se agendó y programó la jornada de Reinducción a Secretari@s y Jefes de Programa en las Instalaciones de la Universidad Surcolombiana. (MAYO)
• Se desarrollo la jornada d Reinducción con Secretari@s y Jefes de programa.                               • La carta enviada a las Facultades con la  convocatoria (La agenda del día a desarrollar en el evento). Nombre del Archivo: CARTA CAPACITACIÓN SECRETARIAS, JEFES.
• Fotografías como evidencia de la jornada de Reinducción con Secretarias y Jefes de Programa. Nombre de la Carpeta: FOTOS CAPACITACIÓN SECRETARÍAS Y JEFES DE PROGRAMA.
• Listado de asistencia a la actividad realizada en el aula 430 del bloque de Educación.             • Se diseño la propuesta y se programaron las jornadas de reinducción docente Como (Capacitación Intersemestral) con fechas para cada Facultad.
• Se solicitó el uso de las aulas para las respectivas capacitaciones docentes por Facultad.
• Se envió carta de invitación a las Facultades.
• Se acordó entregar durante la jornada de reinducción: Una Tarjeta USB para cada docente al Ingresar a la Jornada de capacitación Intersemestral.  (Se cotizó con OTI). 
• Se está realizando video para mostrar durante las jornadas de capacitación Intersemestral (Importancia de la Teleología Institucional). Y se elaboró nota para boletín USCO EN MARCHA.  • Copia de la Agenda del día.
• Cartas radicadas a cada Facultad.
• Tabla cronograma de realización de  jornadas de Reinducción por Facultad. 
• Solicitud de préstamo de cámara a OFICINA DE COMUNICACIONES. 
• Copia de nota enviada para Boletín USCO EN MARCHA.
• Carta enviada a CONTROL INTERNO, CURRÍCULO, RECTOR.
• Se confirmó el evento y se envió la solicitud a JEFE DE CURRÍCULO, CONTROL INTERNO Y RECTOR para que participen durante la agenda del evento. 
• Pendiente Reinducción con Administrativos y Directivos según lo propuesto en el PY1. 
</t>
  </si>
  <si>
    <t>SF-PY1.3</t>
  </si>
  <si>
    <t>Reforma a cursos obligatorios de núcleo institucional (Comunicación Linguistica, Constitución, Medio Ambiente, Ética,  y otros de competencias genéricas).</t>
  </si>
  <si>
    <t xml:space="preserve">Actas de reunión del Comité Central de Currículo </t>
  </si>
  <si>
    <t>SF-PY1.4</t>
  </si>
  <si>
    <t>Estrategias divulgativas de la Misión, La Visión, el Proyecto Educativo Institucional PEU.</t>
  </si>
  <si>
    <t xml:space="preserve">• Se diseñaron las estrategias de promoción de la teleología institucional al interior de la Universidad surcolombiana:
1. CAMPAÑA DE EXPECTATIVA: Apropiación de la teleología en la UNIVERSIDAD SURCOLOMBIANA.
2. Actividad EL SEMÁFORO.
3. Programa radial EL MAESTRO SURCOLOMBIANO
4. Radio itinerante en la USCO. (Promoción Teleología)
5. Publicidad en baños. (Misión, Visión y Principios USCO)
6. Carteleras de promoción del componente teleológico.
• Se apoyó la FERIA DEL LIBRO, se brindó acompañamiento a la actividad con: 
- Reuniones con el equipo de la EDITORIAL USCO.
- El video Institucional se facilito a través del CPA.
- Publicidad de los POSGRADOS de la Universidad.
- Se entregaron videos promocionales de la Universidad Surcolombiana. 
• Se apoyó el proceso de AMISTÍA USCO.
- Se publicó boletín de prensa
- Se realizó contacto con los medios locales y regionales
- Se publicó la noticia de manera: impresa, radial y digital.                                                                                  • Documento POWERT POINT con las estrategias de comunicación a desarrollar en la Universidad. 
• Diseño de banner para baños.
• Diseño de cuñas y guion radial para la radio itinerante. 
• Copia del video para FERIA DEL LIBRO.
• Copia PDF del Material publicitario de los POSGRADOS.
• Boletín de prensa enviado a los medios institucionales, locales, regionales y nacionales. 
• Base de datos de medios de comunicación. 
• Diseño pieza divulgativa del boletín. 
• MP3 de nota radial divulgada en emisora HJ DOBLE K – SISTEMA INRAI. 
</t>
  </si>
  <si>
    <t>SF-PY1.5</t>
  </si>
  <si>
    <t>Fomento de la pertenencia institucional a través de la realización de cátedras libres y alternas, eventos deportivos, culturales, recreativos dirigidos a estudiantes, profesores y egresados que desde la inclusión promuevan la identidad surcolombiana.</t>
  </si>
  <si>
    <t xml:space="preserve">• Se apoyó el DÍA DE LA SECRETARÍA con una tarjeta que fue difundida por la vicerrectoría académica a todas las secretarias de la USCO. 
• Se apoyó la realización de la CONMEMORIACIÓN DEL DÍA DEL MAESTRO SURCOLOMBIANO.
- Reuniones con el equipo organizador VICEACADÉMICA.
- Se agendó el evento con el equipo de trabajo. 
- Solicitud a docentes para homenaje IN-MEMORIAN.
- Contratación del docente WILLIAM TORRES para conversatorio central. 
- Se realizó campaña de expectativa del evento a través de redes sociales y vía correo electrónico. 
- Se cotizaron los MUG y los LAPICEROS y se enviaron a impresión. 
- Se solicitó apoyo de cubrimiento a los Medios Institucionales. 
- Se apoyó el evento durante toda la realización con éxito.                                                                         • Tarjeta (diseño) del día de la secretaria enviada vía correo electrónico. 
• Boletín de prensa enviado a los medios institucionales, locales, regionales y nacionales. 
• Base de datos de medios de comunicación. 
• Diseño pieza divulgativa del boletín. 
• MP3 de nota radial divulgada en emisora HJ DOBLE K – SISTEMA INRAI. 
• Banner de expectativa para el desarrollo del evento.
• Tarjetas de invitación enviadas a docentes. 
• MUGS entregados durante la conmemoración.
• Listado de Asistencia. 
• Fotografías del evento.
• Videos del evento. 
</t>
  </si>
  <si>
    <t>SF-PY1.6</t>
  </si>
  <si>
    <t>Promoción de la imagen corporativa institucional, portafolio de servicios-oferta académica.</t>
  </si>
  <si>
    <t xml:space="preserve">• Diseño del proyecto FERIAS DE LA SURCOLOMBIANIDAD.
• Aprobación del proyecto Ferias de la Surcolombianidad.
• Creación del comité: Integrado por VICERRECTORA ACADEMICA, ASESORA VICERRECTORÍA, OFICINA DE COMUNICACIONES, DIRECTOR DE SEDES, COORDINADORES DE SEDES, GPIE. 
• Reuniones con Vicerrectora Académica y Coordinador de Oficina de Comunicaciones (PLANEACIÓN FERIA).
• Contacto directo con Director y Coordinadores de Sedes para la Logística del evento en cada municipio.
• Diseño de pendones por facultad.
• Diseño de plegables por programa.
• Logística del evento en cada municipio: NEIVA, PITALITO, GARZÓN y LA PLATA. 
• Cotización de material entregable (Morral y Lapicero)
• Solicitud apoyo a BIENESTAR UNIVERSITARIO.
• Cotización de logística: JHON SILVA y otro proponente. 
• Cartas enviadas a instituciones que apoyan: 
- Sec. Departamental de Educación 
- Sec. Municipal de Educación
- Policía Metropolitana
- Defensa Civil
- Cruz Roja• Diseño, revisión y aprobación del afiche promocional.
• Cotización de logística: JHON SILVA y otro proponente.                                                                          Los documentos soportes en su mayoría son digitales o están escaneados y reposan en carpeta: FERIAS DE LA SURCOLOMBIANIDAD.
</t>
  </si>
  <si>
    <t>SF-PY2. Creación de nueva Oferta Académica en las Sedes.</t>
  </si>
  <si>
    <t>SF-PY2.1</t>
  </si>
  <si>
    <t>Apoyo a la realización de estudios y diseños para la creación de programas de pregrado y postgrado.</t>
  </si>
  <si>
    <t>F.EDUCACION
FACECO
F.SALUD</t>
  </si>
  <si>
    <t>PREGRADO:27 PROGRAMAS</t>
  </si>
  <si>
    <t xml:space="preserve">Se apoyaron los proyectos de Biología, Maestría en Administración y Proyectos y Música, </t>
  </si>
  <si>
    <t>SF-PY2.2</t>
  </si>
  <si>
    <t>Diseño de nuevos proyectos de pregrado mínimo uno en la sede de Neiva; Uno en Pitalito.</t>
  </si>
  <si>
    <t>Se apoyaron los proyectos de  Antropología, Ciencias Sociales,</t>
  </si>
  <si>
    <t>SF-PY2.3</t>
  </si>
  <si>
    <t>Reglamentación de la estructura de la Escuela de Postgrados.</t>
  </si>
  <si>
    <t>MAESTRÍA: 8 PROGRAMAS</t>
  </si>
  <si>
    <t>Se elaboró documento que da cuenta de: 1. INTRODUCCIÓN
2. JUSTIFICACIÓN DE LOS POSGRADOS EN LA UNIVERSIDAD SURCOLOMBIANA
3. POLITICAS DE POSGRADOS EN LA UNIVERSIDAD SURCOLOMBIANA
4. CRITERIOS PARA LA POLITICA DE POSTGRADOS DE LA UNIVERSIDAD 
SURCOLOMBIANA
5. LOS TIPOS DE POSGRADOS
6. BASES PARA LA CREACION DE PROGRAMAS DE POSTGRADO
7. ORIGEN DE LOS PROGRAMAS DE POSGRADO
8. ARTICULACIÓN DE LOS POSTGRADOS CON LAS FACULTADES
9. ESTRUCTURA DE GESTIÓN
10. LOS GRUPOS DE INVESTIGACIÓN Y LOS POSTGRADOS
11. POSTGRADOS POR CONVENIO
12. POSTGRADOS EN RED
13. POSTGRADOS INTERDISCIPLINARIOS
13. MISIÓN DE LA ESCUELA DE POSGRADOS
14. VISIÓN DE LA ESCUELA DE POSGRADOS
15. RELACION ESTUDIANTE DE POSTGRADO-INVESTIGACION                                                      Se cuenta con documento que estructura la escuela de Postgrados como SISTEMA DE POSGRADOS DE LA UNIVERSIDAD SURCOLOMBIANA
. Se cuenta con un documento de estructura administrativa de la Escuela.</t>
  </si>
  <si>
    <t>SF-PY2.4</t>
  </si>
  <si>
    <t>Diseño de  nuevos proyectos de postgrado: dos proyectos de Maestría y un  proyecto de Doctorado.</t>
  </si>
  <si>
    <t>Se apoyo el proyecto Maestría en Comunicación</t>
  </si>
  <si>
    <t>SF-PY2.5</t>
  </si>
  <si>
    <t>Estudio del estado de la oferta académica a nivel de pregrado y postgrado</t>
  </si>
  <si>
    <t>DOCORADO: 2 PROGRAMAS</t>
  </si>
  <si>
    <t>SF-PY2.6</t>
  </si>
  <si>
    <t>Revisión y actualización de los planes de estudio de pregrado.</t>
  </si>
  <si>
    <t>SF-PY3.1</t>
  </si>
  <si>
    <t>Capacitación individual docente.</t>
  </si>
  <si>
    <t>V.ACADEMICA F.EDUCACION
FACECO
F.INGENIERIA
F.C.J.P.</t>
  </si>
  <si>
    <t>DOCTORADO:37 PROFESORES</t>
  </si>
  <si>
    <t>DOCTORADO: 40 PROFESORES</t>
  </si>
  <si>
    <t>Se cuenta con la relación de solicitudes de los docentes. Se tiene proyectada una circular para todos los docentes indicando fechas máximas de ejecución del presupuesto.</t>
  </si>
  <si>
    <t>SF-PY3.2</t>
  </si>
  <si>
    <t>Programa de Formación Continua dirigido a  docentes.</t>
  </si>
  <si>
    <t>V.ACADEMICA
FACECO</t>
  </si>
  <si>
    <r>
      <rPr>
        <b/>
        <sz val="11"/>
        <color theme="1"/>
        <rFont val="Calibri"/>
        <family val="2"/>
        <scheme val="minor"/>
      </rPr>
      <t>1)</t>
    </r>
    <r>
      <rPr>
        <sz val="11"/>
        <color theme="1"/>
        <rFont val="Calibri"/>
        <family val="2"/>
        <scheme val="minor"/>
      </rPr>
      <t xml:space="preserve">.Elaboración y corrección de la propuesta de la Escuela de Formación Pedágogica (Antecedentes, Objetivos y modalidades de formación) </t>
    </r>
    <r>
      <rPr>
        <b/>
        <sz val="11"/>
        <color theme="1"/>
        <rFont val="Calibri"/>
        <family val="2"/>
        <scheme val="minor"/>
      </rPr>
      <t xml:space="preserve">2). </t>
    </r>
    <r>
      <rPr>
        <sz val="11"/>
        <color theme="1"/>
        <rFont val="Calibri"/>
        <family val="2"/>
        <scheme val="minor"/>
      </rPr>
      <t xml:space="preserve">Elaboración de la propuesta del Seminario- Taller sobre evaluación para el semestre 2015-2 </t>
    </r>
    <r>
      <rPr>
        <b/>
        <sz val="11"/>
        <color theme="1"/>
        <rFont val="Calibri"/>
        <family val="2"/>
        <scheme val="minor"/>
      </rPr>
      <t xml:space="preserve">3). </t>
    </r>
    <r>
      <rPr>
        <sz val="11"/>
        <color theme="1"/>
        <rFont val="Calibri"/>
        <family val="2"/>
        <scheme val="minor"/>
      </rPr>
      <t xml:space="preserve">Proyección de cartas e invitación a los profesores externos participantes del Seminario-Taller y seguimiento a confirmación de la invtación. </t>
    </r>
    <r>
      <rPr>
        <b/>
        <sz val="11"/>
        <color theme="1"/>
        <rFont val="Calibri"/>
        <family val="2"/>
        <scheme val="minor"/>
      </rPr>
      <t>4)</t>
    </r>
    <r>
      <rPr>
        <sz val="11"/>
        <color theme="1"/>
        <rFont val="Calibri"/>
        <family val="2"/>
        <scheme val="minor"/>
      </rPr>
      <t xml:space="preserve"> Construcción del plegable promocional del Seminario-Taller "La evaluación en la Educación Superior". </t>
    </r>
    <r>
      <rPr>
        <b/>
        <sz val="11"/>
        <color theme="1"/>
        <rFont val="Calibri"/>
        <family val="2"/>
        <scheme val="minor"/>
      </rPr>
      <t>5)</t>
    </r>
    <r>
      <rPr>
        <sz val="11"/>
        <color theme="1"/>
        <rFont val="Calibri"/>
        <family val="2"/>
        <scheme val="minor"/>
      </rPr>
      <t xml:space="preserve"> Construcción y corrección del formulario de inscripción al Seminario- Taller. </t>
    </r>
    <r>
      <rPr>
        <b/>
        <sz val="11"/>
        <color theme="1"/>
        <rFont val="Calibri"/>
        <family val="2"/>
        <scheme val="minor"/>
      </rPr>
      <t>6</t>
    </r>
    <r>
      <rPr>
        <sz val="11"/>
        <color theme="1"/>
        <rFont val="Calibri"/>
        <family val="2"/>
        <scheme val="minor"/>
      </rPr>
      <t xml:space="preserve">) Presentación ante el Consejo Académico de la propuesta de Escuela de Formación Pedagógica y la propuesta del Seminario- Taller. </t>
    </r>
    <r>
      <rPr>
        <b/>
        <sz val="11"/>
        <color theme="1"/>
        <rFont val="Calibri"/>
        <family val="2"/>
        <scheme val="minor"/>
      </rPr>
      <t>7)</t>
    </r>
    <r>
      <rPr>
        <sz val="11"/>
        <color theme="1"/>
        <rFont val="Calibri"/>
        <family val="2"/>
        <scheme val="minor"/>
      </rPr>
      <t xml:space="preserve">. Presentación de la propuesta al profesor Carlos Bolivar . </t>
    </r>
    <r>
      <rPr>
        <b/>
        <sz val="11"/>
        <color theme="1"/>
        <rFont val="Calibri"/>
        <family val="2"/>
        <scheme val="minor"/>
      </rPr>
      <t>8)</t>
    </r>
    <r>
      <rPr>
        <sz val="11"/>
        <color theme="1"/>
        <rFont val="Calibri"/>
        <family val="2"/>
        <scheme val="minor"/>
      </rPr>
      <t xml:space="preserve">. Estudio previo contratación Lic. Jhon Faiver Sanchéz que conforme el equipo pedagógico del proyecto de la Escuela de Formación Pedagógica PY3. </t>
    </r>
  </si>
  <si>
    <t>SF-PY3.3</t>
  </si>
  <si>
    <t>Capacitaciones especÍficas por áreas del conocimiento.</t>
  </si>
  <si>
    <t>MAESTRÍA:189 PROFESORES</t>
  </si>
  <si>
    <t>Todas las Facultades ejecutaron el recurso</t>
  </si>
  <si>
    <t>SF-PY3.4</t>
  </si>
  <si>
    <t>Internacionacionalización del curriculo.</t>
  </si>
  <si>
    <t>CAPAC. ESTRAT. PEDAG. :100 PROFESORES</t>
  </si>
  <si>
    <t>Actas de dos Jornadas de Trabajo con la Oficina de Relaciones Nacionales e Internacionales</t>
  </si>
  <si>
    <t>SF-PY3.5</t>
  </si>
  <si>
    <t>Cualificación docente a partir de programa de Becas en las Maestrías y Doctorados Propios.</t>
  </si>
  <si>
    <t>Propuesta Borrador de Proyecto</t>
  </si>
  <si>
    <t>SF-PY4.1</t>
  </si>
  <si>
    <t>Promoción de la cultura de  la autoevaluacion.</t>
  </si>
  <si>
    <t>V.ACADEMICA
F.C.J.P.
F.EDUCACION
FACECO</t>
  </si>
  <si>
    <t>27 PROGRAMAS</t>
  </si>
  <si>
    <t xml:space="preserve">saasa- Elaboración de la Matriz Tipológica y socialización de la información con el grupo de apoyo a la Acreditación Institucional y de Programas.
- Asignación de tareas relacionadas con la búsqueda y organización de información de la región Surcolombiana (Huila, Caquetá, Putumayo y Tolima) con relación a los aspectos demográficos, económicos, social, cultural y política de cada uno de los departamentos; igualmente de la Universidad Surcolombiana y de cada uno de sus Programas. 
- Reunión con el equipo de trabajo con el propósito de evaluar los avances adelantados referente a las tareas asignadas.
- Reunión con motivo de la presentación de la unidad, ante la Vicerrectoría Académica y el señor Rector.
- Revisión de los Lineamientos para la Acreditación de Programas de Pregrado.
- Revisión del modelo anterior de autoevaluación con Factores, Características y Ponderaciones.
- Presentación Plan de Trabajo - 2015B                                                                                                Contratación de profesionales para apoyar el Proceso de autoevaluación y Acreditación Institucional </t>
  </si>
  <si>
    <t>SF-PY4.2</t>
  </si>
  <si>
    <t>Procesos de acreditación y renovación de acreditación de progamas de pregrado y postgrado.</t>
  </si>
  <si>
    <t>V.ACADEMICA
F.C.SOCIALES</t>
  </si>
  <si>
    <t>0 PROGRAMAS</t>
  </si>
  <si>
    <t>22 PROGRAMAS</t>
  </si>
  <si>
    <t>SF-PY5.1</t>
  </si>
  <si>
    <t>Creación y funcionamiento de la Unidad de Apoyo a los Procesos de Autoevaluación  y Acreditación Institucional  y de Programas -UNAPAAC</t>
  </si>
  <si>
    <t>0 UNIDADES</t>
  </si>
  <si>
    <t>30 UNIDADES</t>
  </si>
  <si>
    <t>SF-PY5.2</t>
  </si>
  <si>
    <t>Visitas y encuentros para apoyo con universidades del país  con Acreditación institucional</t>
  </si>
  <si>
    <t xml:space="preserve">Desplazamientos a otras cuidades a diferentes capacitaciones. Conocer otras experiencias de los procesos de autoevaluaicón y Acreditación Institucional </t>
  </si>
  <si>
    <t>SF-PY5.3</t>
  </si>
  <si>
    <r>
      <t>Revisión y Ajustes al documento de autoevaluación Institucional en consonancia con los proyectos del Plan de Desarrollo 2015-2024</t>
    </r>
    <r>
      <rPr>
        <sz val="11"/>
        <color indexed="10"/>
        <rFont val="Arial Narrow"/>
        <family val="2"/>
      </rPr>
      <t xml:space="preserve">. </t>
    </r>
  </si>
  <si>
    <t>Lectura de documentos relacionados con el proceso; elaboración y socialización del Plan de Acción; preparación de instrumentos y sesiones de trabajo con los grupos de interés; elaboración de informes para el MEN.</t>
  </si>
  <si>
    <t>SF-PY6. Relevo Generacional con Excelencia Académica.</t>
  </si>
  <si>
    <t>SF-PY6.1</t>
  </si>
  <si>
    <t xml:space="preserve">Convocatoria para selección de Profesores Becarios. </t>
  </si>
  <si>
    <t>2 GRADUADOS</t>
  </si>
  <si>
    <t>25 GRADUADOS</t>
  </si>
  <si>
    <t>Borrador de Proyecto</t>
  </si>
  <si>
    <t>SF-PY6.2</t>
  </si>
  <si>
    <t>Acompañamiento profesoral a profesores becarios con fines de relevo generacional.</t>
  </si>
  <si>
    <t>SF-PY6.3</t>
  </si>
  <si>
    <t>Ampliación de número de becas por Maestrías  para egresados de la Universidad.</t>
  </si>
  <si>
    <t>SF-PY7.1</t>
  </si>
  <si>
    <t>Reglamentación de la politica de egresados.</t>
  </si>
  <si>
    <t>1 EVENTO</t>
  </si>
  <si>
    <t xml:space="preserve">7.1: Actividades una (1) Analisis Normativo </t>
  </si>
  <si>
    <t>7.1: Actividades (1)</t>
  </si>
  <si>
    <t>7.1: Actividades</t>
  </si>
  <si>
    <r>
      <t xml:space="preserve">Diseño borrador y estado de arte de politica de egresados Universidad Surcolomnbiana y Estudio de Normatividad interna y Externa </t>
    </r>
    <r>
      <rPr>
        <sz val="11"/>
        <rFont val="Calibri"/>
        <family val="2"/>
        <scheme val="minor"/>
      </rPr>
      <t>Aplicable, dicho borrador será presentado  en el mes de Septiembre de los presentes,  ante la Vicerrectoria Acádemica.</t>
    </r>
  </si>
  <si>
    <t>SF-PY7.2</t>
  </si>
  <si>
    <t>Encuentros de egresados por programas.</t>
  </si>
  <si>
    <t>7.2:  Actividades dos (2) Encuentros de Egresados de Pedagogia Infantil y Lengua Castellana</t>
  </si>
  <si>
    <t>7.2:  Actividades 0</t>
  </si>
  <si>
    <t>7.2:  Actividades (1)</t>
  </si>
  <si>
    <r>
      <t xml:space="preserve"> Documentos Soportes de la realización del encuentro de Egresados del Programa Pedagogia Infantil en Abril de los presentes e invitación como ponente en Encuentro de Egresados del Programa Licenciatura en Lengua Castellana Realizado en Mayo de 2015 y recoleccion y tabulación de la información adquirida de los Dos (2) Encuentros de Egresados realizados en Junio de los presentes. Logrando identificar que el 80 % de los Egresados del Programa de Lengua Castellana asistentes se encuentran ejerciendo su profesión tanto en el sector público como privado, mientras un 10% se encuentran desempleados, agregando que son recien graduados, mientras el otro 10 % se encuentran realizando otras labores diferentes a la que estudiaron. Por su lado, los Egresados de Pedagogia Infantil, encontramos que el 100 % se encuentra laborando, pero solo el 75  %  </t>
    </r>
    <r>
      <rPr>
        <b/>
        <sz val="11"/>
        <color rgb="FFFF0000"/>
        <rFont val="Calibri"/>
        <family val="2"/>
        <scheme val="minor"/>
      </rPr>
      <t xml:space="preserve"> </t>
    </r>
    <r>
      <rPr>
        <sz val="11"/>
        <rFont val="Calibri"/>
        <family val="2"/>
        <scheme val="minor"/>
      </rPr>
      <t>lo hacen desempeñando funciones acordes a lo que estudiaron.</t>
    </r>
  </si>
  <si>
    <t>SF-PY7.3</t>
  </si>
  <si>
    <t>Reestructuración de la infraestructura informática y tecnológica.</t>
  </si>
  <si>
    <t xml:space="preserve">7.3 Actividades una (1) Solicitud Contratación actualización Nuevo Sofware y Aplicativo Movil y Solicitud de Inorme al CTIC </t>
  </si>
  <si>
    <t xml:space="preserve">7.3 Actividades </t>
  </si>
  <si>
    <t>7.3 Actividades (4)</t>
  </si>
  <si>
    <t>(ABRIL) Solicitud contratación  para la  modernizacion de la infraestructura  del aplicativo de Egresados.  (Mayo) Acta de Sesión de trabajo entre Vice.Academica, Vice Administrativa, CTIC y Oficina de Egresados Donde se acuerda entrega de plataforma y terminos de la actualización. (JUNIO) Terminos de Referencia del Proceso Contractual de la Actualización, y para JUNIO se encuentra en proceso contractual, se pretende oficializar la nueva plataforma para el mes de AGOSTO.</t>
  </si>
  <si>
    <t>SF-PY7.4</t>
  </si>
  <si>
    <t>Seguimiento a egresados.</t>
  </si>
  <si>
    <t>7.4: Actividades DOS (2) Monitores en Neiva y las Sedes (Pitalito, Garzon y La Plata) para fortalecer seguimiento y aplicación de Instrumentos   y Actualización Nuevo Carné de Egresados</t>
  </si>
  <si>
    <t xml:space="preserve">7.4: Actividfades (1) </t>
  </si>
  <si>
    <t>7.4: Actividfades (4)</t>
  </si>
  <si>
    <r>
      <t xml:space="preserve"> (ABRIL), Proceso de Covocatoria Vinculación Monitores y Resolución de Reconicimiento. Viaje a las sedes /Garzon ,Pitalito y la Plata) para la aplicación de instrumentos y Capacitación a Monitores. Entrega Carné Posgrados donde se entregaron 43 carnés resaltando que se logró gestionar que el material tenga chip para los carné de Posgrado  y Grados Privados Donde se hizo entrega de 64 carnés (MAYO): Remisión de 13  carnés Posgrados</t>
    </r>
    <r>
      <rPr>
        <b/>
        <sz val="11"/>
        <color rgb="FFFF0000"/>
        <rFont val="Calibri"/>
        <family val="2"/>
        <scheme val="minor"/>
      </rPr>
      <t xml:space="preserve">. </t>
    </r>
    <r>
      <rPr>
        <sz val="11"/>
        <rFont val="Calibri"/>
        <family val="2"/>
        <scheme val="minor"/>
      </rPr>
      <t xml:space="preserve">Oficios donde se informa  a los Programas acádemicos, que se hará entrega de un nuevo carné de Egresados, el cual contará con foto  y los colores institucionales. </t>
    </r>
    <r>
      <rPr>
        <sz val="11"/>
        <color theme="1"/>
        <rFont val="Calibri"/>
        <family val="2"/>
        <scheme val="minor"/>
      </rPr>
      <t>(JUNIO).</t>
    </r>
    <r>
      <rPr>
        <b/>
        <sz val="11"/>
        <color rgb="FFFF0000"/>
        <rFont val="Calibri"/>
        <family val="2"/>
        <scheme val="minor"/>
      </rPr>
      <t xml:space="preserve"> </t>
    </r>
    <r>
      <rPr>
        <sz val="11"/>
        <color theme="1"/>
        <rFont val="Calibri"/>
        <family val="2"/>
        <scheme val="minor"/>
      </rPr>
      <t xml:space="preserve"> Entrega de Instrumentos diligenciados provenientes de las Sedes así: Pitalito: 70, Garzon 73 y La Plata 6</t>
    </r>
    <r>
      <rPr>
        <b/>
        <sz val="11"/>
        <color rgb="FFFF0000"/>
        <rFont val="Calibri"/>
        <family val="2"/>
        <scheme val="minor"/>
      </rPr>
      <t>.</t>
    </r>
    <r>
      <rPr>
        <sz val="11"/>
        <color theme="1"/>
        <rFont val="Calibri"/>
        <family val="2"/>
        <scheme val="minor"/>
      </rPr>
      <t xml:space="preserve"> Lanzamiento y entrega de Nuevo carné de Egresados con foto en Grados Privados entregando un total de 200 carnés</t>
    </r>
  </si>
  <si>
    <t>TOTAL SUBSISTEMA DE FORMACION</t>
  </si>
  <si>
    <t xml:space="preserve">Hasta el mes de junio, se empezó la socializacion del vigente Estatuto de Propiedad Intelectual, Estatuto Electoral, Estatuto General, Manual de Convivencia, Codigo de Buen Comportamiento y Etica; de igual manera se está trabajando en las realizacion y revision de propuestas para la actualizacion de cada uno de éstos. </t>
  </si>
  <si>
    <t xml:space="preserve">1) ACTUALIZACION MECI-Acuerdo del CSU-Expedición acuerdo 02 de 2015. 2) Actualización MECI CAPACITACIÓN DE CONTRATACIÓN-PERSONAL ADMINISTRATIVO-4 al año-Se realizaron 2 reuniones así: el 23 de enero y el 11 de Junio de 2015. 3) PARTICIPACION REUNIONES DE AUTOCONTROL-15 al año-Asistencia a 5 reuniones de autocontrol. 4) APLICACION DE ENCUESTAS PARA MEDIR CALIDAD DEL SERVICIO DE RESTAURANTE-2 al año-Aplicación de encuesta en Mayo y Junio. Con informe presentado. 5) ACTVIDADES PROMOCION DEL CONTROL SOCIAL EN ESTUDIANTES -600 estudiantes al año-Se realizaron conferencias con los estudiantes que ingresaron a la Universidad en el primer semestre de 2015. Asistieron 310 estudiantes. 6) CAPACITACION SOBRE EL MECI- LAS NORMAS NTC GP 1000:2009 Y NTC ISO 9001:2008-Actualizar a 35 auditores-Se realizó capacitación los días 13, 14,15 y 16 de abril de 2015. 7) CONVOCATORIAS DE CONSTITUCION DE VEEDURIAS-10 al año-Se convocaron 6 en el primer semestre de 2015.
8) CAPACITACIONES PLAN ANTICORRUPCION-2 al año-Se realizó capacitación a personal administrativo el 22 de enero de 2015. 9) CAPACITACIONES SOBE LEYES DE TRANSPARENCIA Y VISIBILIDAD-5 al año-Se realizaron 3 jornadas de capacitación, los días 18 y 19 de febrero y 26 de mayo de 2015. 10) CAPACITACION SOBRE INDICADORES-1 al año-No se ha realizado.
</t>
  </si>
  <si>
    <t>SI-PY1.  Fortalecimiento de las capacidades de investigación, desarrollo e innovación.</t>
  </si>
  <si>
    <t>SI-PY1.1</t>
  </si>
  <si>
    <t>Adquisición, mantenimiento y repotenciación de equipos especializados para investigación.</t>
  </si>
  <si>
    <t>VIPS</t>
  </si>
  <si>
    <t>6 EQUIPOS</t>
  </si>
  <si>
    <t>9 EQUIPOS</t>
  </si>
  <si>
    <t>AM Asesoria y Mantenimiento, DXXA, Analitica, Biosoluciones</t>
  </si>
  <si>
    <t>SI-PY1.2</t>
  </si>
  <si>
    <t>Adquisición y renovación licenciamientos  software especializado para investigación.</t>
  </si>
  <si>
    <t>3 LICENCIAS</t>
  </si>
  <si>
    <t>6  LICENCIAS</t>
  </si>
  <si>
    <t>SI-PY1.3</t>
  </si>
  <si>
    <t xml:space="preserve">Finalización de tesis de maestrias, doctorados,postdoctorados;  pasantías y estancias internacionales para investigación. </t>
  </si>
  <si>
    <t>5 TESIS</t>
  </si>
  <si>
    <t>7 TESIS</t>
  </si>
  <si>
    <t>SI-PY2.  Calidad Académica y formación en Investigación.</t>
  </si>
  <si>
    <t>SI-PY2.1</t>
  </si>
  <si>
    <t>Talleres de evaluación y reformulación de microcurrículos.</t>
  </si>
  <si>
    <t>2  TALLERES</t>
  </si>
  <si>
    <t>4  TALLERES</t>
  </si>
  <si>
    <t>SI-PY2.2</t>
  </si>
  <si>
    <t>Gestión y apoyo para la calidad académica y formación en investigación .</t>
  </si>
  <si>
    <t>2 EVENTOS</t>
  </si>
  <si>
    <t>Seminario 1 Doctorado DECA, Seminario 1 Doctorado ADAS</t>
  </si>
  <si>
    <t>SI-PY2.3</t>
  </si>
  <si>
    <t>Sensibilización y acciones conjuntas en proyectos de investigación ONDAS.</t>
  </si>
  <si>
    <t>60 SESIONES</t>
  </si>
  <si>
    <t>94 SESIONES</t>
  </si>
  <si>
    <t>SI-PY2.4</t>
  </si>
  <si>
    <t>Apoyo en la Formulación y ejecución de proyectos articulados GRUPOS - PROGRAMA ONDAS.</t>
  </si>
  <si>
    <t>1 PROYECTO</t>
  </si>
  <si>
    <t>2 PROYECTOS</t>
  </si>
  <si>
    <t>SI-PY2.5</t>
  </si>
  <si>
    <t>Desarrollo de eventos académicos.</t>
  </si>
  <si>
    <t>VIPS
F.C.SOCIALES</t>
  </si>
  <si>
    <t>3 EVENTOS</t>
  </si>
  <si>
    <t>4 EVENTOS</t>
  </si>
  <si>
    <t>SI-PY2.6</t>
  </si>
  <si>
    <t>Capacitación y participación en eventos, investigadores USCO en proceso de formación.</t>
  </si>
  <si>
    <t>20 CAPACITACIONES</t>
  </si>
  <si>
    <t>40 CAPACITACIONES</t>
  </si>
  <si>
    <t>SI-PY3. Calidad Académica y formación a través de la Investigación</t>
  </si>
  <si>
    <t>SI-PY3.1</t>
  </si>
  <si>
    <t>Proyectos de investigación en la modalidad de trabajos de grado.</t>
  </si>
  <si>
    <t>80 PROYECTOS</t>
  </si>
  <si>
    <t>148 PROYECTOS</t>
  </si>
  <si>
    <t xml:space="preserve">17 proyectos  se estan ejecutando en Modalidad Trabajo de Grado </t>
  </si>
  <si>
    <t>SI-PY3.2</t>
  </si>
  <si>
    <t>Proyectos de investigación ejecutados por Semilleros de investigación.</t>
  </si>
  <si>
    <t>30 PROYECTOS</t>
  </si>
  <si>
    <t>32 Proyectos se estan ejecutando por semilleros de Investigaciòn</t>
  </si>
  <si>
    <t>SI-PY3.3</t>
  </si>
  <si>
    <t>Apoyo a las actividades de fortalecimiento de los semilleros de investigación.</t>
  </si>
  <si>
    <t>SI-PY3.4</t>
  </si>
  <si>
    <t>Financiar la vinculación de jóvenes investigadores adscritos a grupos de investigación.</t>
  </si>
  <si>
    <t>4 PERSONAS</t>
  </si>
  <si>
    <t>6 PERSONAS</t>
  </si>
  <si>
    <t>Se estan financiando 13 jovenes investigadores en diferentes grupos de investigacion</t>
  </si>
  <si>
    <t>SI-PY4.  Calidad Académica y ejecución de Investigación.</t>
  </si>
  <si>
    <t>SI-PY4.1</t>
  </si>
  <si>
    <t>Financiar la ejecución de proyectos de investigación .</t>
  </si>
  <si>
    <t>49 PROYECTOS</t>
  </si>
  <si>
    <t>74 PROYECTOS</t>
  </si>
  <si>
    <t>Se estan ejecutando 28 proyectos de menor cuantia y 5 proyectos de mediana cuantia</t>
  </si>
  <si>
    <t>SI-PY4.2</t>
  </si>
  <si>
    <t>Gestión y apoyo a la ejecución de proyectos de investigación.</t>
  </si>
  <si>
    <t>1 APOYO</t>
  </si>
  <si>
    <t>SI-PY4.3</t>
  </si>
  <si>
    <t>Apoyo a semilleros y grupos de Investigación</t>
  </si>
  <si>
    <t>VIPS            F.EDUCACION
F.INGENIERIA</t>
  </si>
  <si>
    <t>SI-PY4.4</t>
  </si>
  <si>
    <t>Apoyo para los proyectos formulados por los estudiantes y egresados.</t>
  </si>
  <si>
    <t>F.EDUCACION</t>
  </si>
  <si>
    <t>SI-PY4.5</t>
  </si>
  <si>
    <t>Convenios cofinanciados</t>
  </si>
  <si>
    <t>SI-PY5. Calidad Académica y gestión de Investigación.</t>
  </si>
  <si>
    <t>SI-PY5.1</t>
  </si>
  <si>
    <t>Apoyo  realización y participación eventos académicos a docentes y estudiantes de grupos de investigación.</t>
  </si>
  <si>
    <t>F. SALUD
FACECO</t>
  </si>
  <si>
    <t>SI-PY5.2</t>
  </si>
  <si>
    <t>Financiar la ejecución de proyectos de investigación.</t>
  </si>
  <si>
    <t>10 PROYECTOS</t>
  </si>
  <si>
    <t>12 PROYECTOS</t>
  </si>
  <si>
    <t>Inicio proyecto ONDAS</t>
  </si>
  <si>
    <t>SI-PY5.3</t>
  </si>
  <si>
    <t>Convenios cofinanciados.</t>
  </si>
  <si>
    <t>10 CONVENIOS</t>
  </si>
  <si>
    <t>12 CONVENIOS</t>
  </si>
  <si>
    <t>SI-PY6.  Articulación del Sistema Integrado de Información (TICS).</t>
  </si>
  <si>
    <t>SI-PY6.1</t>
  </si>
  <si>
    <t>Desarrollo aplicativo para gestión en investigación.</t>
  </si>
  <si>
    <t>0 APLICATIVO</t>
  </si>
  <si>
    <t>10% APLICATIVO</t>
  </si>
  <si>
    <t>El Aplicativo para convocatorias VIPS ya esta en avance</t>
  </si>
  <si>
    <t>SI-PY6.2</t>
  </si>
  <si>
    <t>Gestión y apoyo para el desarrollo del aplicativo en gestión.</t>
  </si>
  <si>
    <t>Se contrato a un desarrollador de software</t>
  </si>
  <si>
    <t>SI-PY7.  Evaluación, dotación y consolidación de los Centros de Documentación, archivística y bases de datos.</t>
  </si>
  <si>
    <t>SI-PY7.1</t>
  </si>
  <si>
    <t>Adquisición o renovación bases de datos especializadas.</t>
  </si>
  <si>
    <t>VIPS
F.C.J.P.</t>
  </si>
  <si>
    <t>2 BASES</t>
  </si>
  <si>
    <t>3 BASES</t>
  </si>
  <si>
    <t>EBSCO y JSTOR</t>
  </si>
  <si>
    <t>SI-PY7.2</t>
  </si>
  <si>
    <t>Apoyo a los procesos de archivo físico y digitalización de archivos documentales.</t>
  </si>
  <si>
    <t>SI-PY8.  Creación y Fortalecimiento de Centros, Institutos de investigación, desarrollo y vigilancia Tecnológica e Innovación.</t>
  </si>
  <si>
    <t>SI-PY8.1</t>
  </si>
  <si>
    <t>Fortalecimiento y creación de Centros de Investigación.</t>
  </si>
  <si>
    <t>1 CENTRO</t>
  </si>
  <si>
    <t>Creacion Centro Investigacion CICE</t>
  </si>
  <si>
    <t>SI-PY9.  Articulación y fortalecimiento de las publicaciones Científicas  y Académicas.</t>
  </si>
  <si>
    <t>SI-PY9.1</t>
  </si>
  <si>
    <t>Publicación de Artículos en Revistas.</t>
  </si>
  <si>
    <t>F.INGENIERIA</t>
  </si>
  <si>
    <t>SI-PY9.2</t>
  </si>
  <si>
    <t>evaluación de articulos, diseño, diagramación, impresión  y publicación de revistas institucionales.</t>
  </si>
  <si>
    <t>V.I.P.S.</t>
  </si>
  <si>
    <t>4 REVISTAS</t>
  </si>
  <si>
    <t>5 REVISTAS</t>
  </si>
  <si>
    <t>Revistas Facultad de Salud RFS, Pielagus, Ingenieria y Region</t>
  </si>
  <si>
    <t>SI-PY9.3</t>
  </si>
  <si>
    <t>Curso - talleres en preparacion de libros de investigacion y articulos para revistas indexadas.</t>
  </si>
  <si>
    <t>1 CURSO</t>
  </si>
  <si>
    <t>2 CURSOS</t>
  </si>
  <si>
    <t>SI-PY9.4</t>
  </si>
  <si>
    <t>evaluación, diseño, diagramación, impresión  y publicación de libros en las diferentes modalidades.</t>
  </si>
  <si>
    <t>V.I.P.S.
FACECO</t>
  </si>
  <si>
    <t>11 LIBROS</t>
  </si>
  <si>
    <t>18 LIBROS</t>
  </si>
  <si>
    <t>SI-PY9.5</t>
  </si>
  <si>
    <t>Gestión para el diseño, diagramación y publicación de revistas institucionales y libros.</t>
  </si>
  <si>
    <t xml:space="preserve"> 1 REVISTA</t>
  </si>
  <si>
    <t>Se gestiono la edicion por OJS de las 4 revistas de la Universidad</t>
  </si>
  <si>
    <t>SI-PY9.6</t>
  </si>
  <si>
    <t>Fortalecimiento, consolidación y mejoramiento de la calidad editorial de la Revista Jurídica PIELAGUS.</t>
  </si>
  <si>
    <t>F.C.J.P.</t>
  </si>
  <si>
    <t>TOTAL SUBSISTEMA: DE INVESTIGACIÓN</t>
  </si>
  <si>
    <t>SP-PY1.1</t>
  </si>
  <si>
    <t>Apoyo  procesos y fortalecimiento de alianzas academico-administrativas entre la Universidad y los organismos públicos y privados de la sociedad.</t>
  </si>
  <si>
    <t>SP-PY1.2</t>
  </si>
  <si>
    <t>Gestión de convenios nacionales e internacionales.</t>
  </si>
  <si>
    <t>0 CONSOLIDACIÓN</t>
  </si>
  <si>
    <t>Universidad de Palermo Italia, Universidad de Sofia Bulgaria</t>
  </si>
  <si>
    <t>SP-PY1.3</t>
  </si>
  <si>
    <t>Internacionalización curricular (estancias)</t>
  </si>
  <si>
    <t>0 CURRÍCULOS</t>
  </si>
  <si>
    <t>10 CURRÍCULOS</t>
  </si>
  <si>
    <t>SP-PY1.4</t>
  </si>
  <si>
    <t>Apoyo a la movilidad académica de Docentes, Estudiantes, administrativos  y docentes  y expertos invitados.</t>
  </si>
  <si>
    <t>VIPS
F. SALUD
F.C.J.P</t>
  </si>
  <si>
    <t>201 PERSONAS</t>
  </si>
  <si>
    <t>207 PERSONAS</t>
  </si>
  <si>
    <t>Apoyo a Movilidad docente de 34 Docentes, estudiantes e invitados</t>
  </si>
  <si>
    <t>SP-PY1.5</t>
  </si>
  <si>
    <t>Apoyo económico  para movilización y gastos de viaje fortalecimiento de los convenios.</t>
  </si>
  <si>
    <t>F.SALUD
F.EDUCACION</t>
  </si>
  <si>
    <t>SP-PY1.6</t>
  </si>
  <si>
    <t>Apoyo a la internacionalización de la investigación y la proyección social.</t>
  </si>
  <si>
    <t>F.SALUD</t>
  </si>
  <si>
    <t>5 APOYOS</t>
  </si>
  <si>
    <t>SP-PY2.1</t>
  </si>
  <si>
    <t>Movilidad de docentes, estudiantes y personal administrativo para fortalecimiento de las Sedes.</t>
  </si>
  <si>
    <t>Movilidad de monitores para encuesta en las sedes</t>
  </si>
  <si>
    <t>SP-PY2.2</t>
  </si>
  <si>
    <t>Apoyo y gestión en acciones para la regionalización.</t>
  </si>
  <si>
    <t>0 ESTRATEGIAS</t>
  </si>
  <si>
    <t>SP-PY2.3</t>
  </si>
  <si>
    <t>Acciones para la vinculacion de gremios, instituciones, líderes comunitarios a proyectos institucionales.</t>
  </si>
  <si>
    <t>SP-PY3.1</t>
  </si>
  <si>
    <t>Apoyo a grupos de Proyección Social.</t>
  </si>
  <si>
    <t>F.INGENIERIA
F.C.J.P.</t>
  </si>
  <si>
    <t>SP-PY3.2</t>
  </si>
  <si>
    <t>Ejecución de macroproyectos de P. Social.</t>
  </si>
  <si>
    <t>4 MACROPROYECTOS</t>
  </si>
  <si>
    <t>9 MACROPROYECTOS</t>
  </si>
  <si>
    <t>Se estan ejecutando 8 macroproyectos de proyeccion social</t>
  </si>
  <si>
    <t>SP-PY3.3</t>
  </si>
  <si>
    <t>Apoyo para formación de grupos de Proyección Social integrado con semilleros.</t>
  </si>
  <si>
    <t>17 EVENTOS</t>
  </si>
  <si>
    <t>43 EVENTOS</t>
  </si>
  <si>
    <t>SP-PY3.4</t>
  </si>
  <si>
    <t>Consolidación y fortalecimiento de grupos de proyección social.</t>
  </si>
  <si>
    <t>SP-PY3.5</t>
  </si>
  <si>
    <t>Ejecución proyectos menor cuantía(p.social)</t>
  </si>
  <si>
    <t>18 PROYECTOS</t>
  </si>
  <si>
    <t>45 PROYECTOS</t>
  </si>
  <si>
    <t>Se estan ejecutando 18 proyectos de proyeccion social</t>
  </si>
  <si>
    <t>SP-PY3.6</t>
  </si>
  <si>
    <t>Fortalecimiento y promoción de la identidad institucional en la comunidad docente, estudiantil y administrativa.</t>
  </si>
  <si>
    <t>SP-PY3.7</t>
  </si>
  <si>
    <t>Apoyo logístico a proyectos  de Responsabilidad Social Universitaria.</t>
  </si>
  <si>
    <t>36 ACTIVIDADES</t>
  </si>
  <si>
    <t>108 ACTIVIDADES</t>
  </si>
  <si>
    <t>Se estan ejecutando 22 proyectos de RSU</t>
  </si>
  <si>
    <t>SP-PY3.8</t>
  </si>
  <si>
    <t>Apoyo y ejecución de la oferta de educación continuada.</t>
  </si>
  <si>
    <t>20 CURSOS</t>
  </si>
  <si>
    <t>Se ejecutaron 19 cursos de educacion continuada</t>
  </si>
  <si>
    <t>SP-PY3.9</t>
  </si>
  <si>
    <t>Apoyo a la gestión académico-administrativa  de proyección social.</t>
  </si>
  <si>
    <t>F.SALUD
F.EDUCACION
FACECO
F.INGENIERIA</t>
  </si>
  <si>
    <t>SP-PY3.10</t>
  </si>
  <si>
    <t>Apoyar y promover la suscripción de convenios interinstitucionales. (propuestas y licitaciones).</t>
  </si>
  <si>
    <t>F. SALUD
F.EDUCACION
FACECO</t>
  </si>
  <si>
    <t>SP-PY3.11</t>
  </si>
  <si>
    <t>Gestión y ejecución de Convenios interinstitucionales.</t>
  </si>
  <si>
    <t>6 CONVENIOS</t>
  </si>
  <si>
    <t>30 CONVENIOS</t>
  </si>
  <si>
    <t>SP-PY3.12</t>
  </si>
  <si>
    <t>Gestión tecnológica como apoyo a la proyección social.</t>
  </si>
  <si>
    <t>0 IMPLEMENTACIÓN</t>
  </si>
  <si>
    <t>10 IMPLEMENTACIÓN</t>
  </si>
  <si>
    <t>Apoyo John Henry Solorzano</t>
  </si>
  <si>
    <t>SP-PY4.1</t>
  </si>
  <si>
    <t>Dotación y Funcionamiento de la Unidad de Servicio de  Atención Psicológica ( USAP).</t>
  </si>
  <si>
    <t>F.C.S.H.</t>
  </si>
  <si>
    <t>SP-PY4.2</t>
  </si>
  <si>
    <t>Dotación de Unidad de Emprendimiento.</t>
  </si>
  <si>
    <t>Dotacion de la Unidad de emprendimiento. Oficina dotada</t>
  </si>
  <si>
    <t>SP-PY4.3</t>
  </si>
  <si>
    <t>Apoyo en la gestión de proyectos de emprendimiento e innovación.</t>
  </si>
  <si>
    <t>50% UNIDADES</t>
  </si>
  <si>
    <t>Contratos Alexander Sanchez, Dario Puentes</t>
  </si>
  <si>
    <t>SP-PY4.4</t>
  </si>
  <si>
    <t>Ejecución de proyectos de emprendimiento e innovación.</t>
  </si>
  <si>
    <t>SP-PY5.1</t>
  </si>
  <si>
    <t>Apoyo para la Gestion de proyectos UEES.</t>
  </si>
  <si>
    <t>0 PROYECTOS</t>
  </si>
  <si>
    <t>SP-PY5.2</t>
  </si>
  <si>
    <t>Ejecución de proyectos y eventos alianza UEES.</t>
  </si>
  <si>
    <t>SP-PY6.1</t>
  </si>
  <si>
    <t>Talleres intersectoriales para acuerdos y compromisos con actores sociales.</t>
  </si>
  <si>
    <t>0 DOCUMENTOS</t>
  </si>
  <si>
    <t>SP-PY6.2</t>
  </si>
  <si>
    <t>Creación y puesta en funcionamiento  del Observatorio de medios sobre políticas públicas.</t>
  </si>
  <si>
    <t>0 OBSERVATORIO</t>
  </si>
  <si>
    <t>SP-PY6.3</t>
  </si>
  <si>
    <t>Apoyo a la gestión para la creación del Instituto de Estudios Surcolombianos.</t>
  </si>
  <si>
    <t>0 PROYECTO</t>
  </si>
  <si>
    <t>SP-PY6.4</t>
  </si>
  <si>
    <t>Gestión de Propuestas de cooperación en la región.</t>
  </si>
  <si>
    <t>SP-PY7.1</t>
  </si>
  <si>
    <t>Gestión de propuestas de integración de la Educación Superior y la Media.</t>
  </si>
  <si>
    <t>SP-PY8.1</t>
  </si>
  <si>
    <t>Emisora  Institucional Surcolombiana.</t>
  </si>
  <si>
    <t>SP-PY8.2</t>
  </si>
  <si>
    <t>Otros medios de divulgación y comunicación universitaria.</t>
  </si>
  <si>
    <t>SP-PY8.3</t>
  </si>
  <si>
    <t>Elaboración de Prospectos, revistas e Instructivos-publicidad.</t>
  </si>
  <si>
    <t xml:space="preserve">
F. SALUD
F.INGENIERIA
F.EDUCACION</t>
  </si>
  <si>
    <t>TOTAL SUBSISTEMA DE PROYECCION SOCIAL</t>
  </si>
  <si>
    <t>Contratación para la vinculación de un asistente administrativo. Impresión de la Revista Jurídica Pielagus. Contratación de pares evaluadores de los artículos de investigación.  Contratación para un profesional en Inglés para la traducción de artículos. Corrección de estilo. Ilustración de caratula.</t>
  </si>
  <si>
    <t>Ubicación de la sala de oralidad de la facultad de ciencias jurídicas y políticas en el consultorio jurídico.</t>
  </si>
  <si>
    <t>Compra de equipos de computo portatil para el Programa de Ciencia Política</t>
  </si>
  <si>
    <t>*Participación de estudiantes pertenecientes a Semilleros de Investigación adscritos a la Facultad, en eventos académicos como son: LI Asamblea Ordinaria de Delegados de la Federación Nacional de Estudiantes de Economia, exposición de Poster "Implementación de la contabilidad ambiental de empresas de servicios de transporte de carga terrestre ubicadas en la ciudad de Neiva" en el IV Seminario permanente de investigación en contabilidad emergente y I Congreso Nacional de Investigación en Economia,  IV semana economia regional, evento organizado por la Región Pacifica de la Federación Nacional de Estudiantes de Economia-FENADECO, exponer el poster "analisis de los sistemas contables de las microempresas ubicadas en la ciudad de neiva departamento del Huila frente al marco tecnico normativo de información financiera para microempresas" en el  IV Seminario permanente de investigación en contabilidad emergente y I congreso nacional de investigación en economia.</t>
  </si>
  <si>
    <t>*Actividades que promueven y fortalecen la Proyección Social de la Facultad, como son: el tercer campamento de iniciativa y espiritu empresarial ( experiencia de vida) dirigido a estudiantes de la Facultad,  participación de la Facultad en las jornadas de fortalecimiento de identidad cultural de la región surcolombiana que se realizaran en las unidades operativas de los municipios de pitalito y La Plata.</t>
  </si>
  <si>
    <t>*Actividades que promueven y fortalecen la identidad Institucional, como son: participación de la Facultad en las actividades programadas en el marco de la conmemoración de los 45 años de la Universidad Surcolombiana en la Unidad Operativa del Municipio de la Plata y , Desarrollo del taller lúdico-educativo denominado “profesionales expresivos y competitivos” dirigido a los estudiantes de últimos semestres de los programas ofertados en las Unidades operativas Garzón, Pitalito y La Plata, Conmemoración de los 45 años de la Facultad de Economia y Administración y el lanzamiento de la fundación de egresados y empresarios de la Facultad.</t>
  </si>
  <si>
    <t>*Desarrollo de la jornada de integración y mejoramiento del clima organizacional, dirigida al personal Docente de Planta, ocasionales, catedráticos y personal administrativo de planta y de contrato adscrito a la Facultad de Economía y Administración.</t>
  </si>
  <si>
    <t>Realización de adecuaciones a la planta fisica como son: intalación de cajillas para cables VGA en salones de clase, Edificio Facultad de Economia y Amdinistración, instalación de puertas modulares y archivadores oficinas de Docnetes tercer y cuarto piso.</t>
  </si>
  <si>
    <t>Informe de perspectivas en oferta academica para las sedes</t>
  </si>
  <si>
    <t>55000m2</t>
  </si>
  <si>
    <t>Contratación del personal desde el mes de Enero hasta el mes de Junio.</t>
  </si>
  <si>
    <t>El 35% hace referencia a la linea base para implementar la Norma ISO 14001 en la facultad de Salud y el Edificio de Posgrados, esto corresponde al Plan de Acción para la vigencia 2015.</t>
  </si>
  <si>
    <t>Las certificaciones de planeación de estos productos fueron expedidaas por productos CREE, y no se permite contratar servicios por este medio</t>
  </si>
  <si>
    <t>Auditorias Bienestar Universitario, PQRSDC, Gestion Ambiental, Gestion Documental y Gestion de Relaciones Nacionales e Internacionales. Se actualizaron prcedimientos de planeación, formación, financiera, evaluación y analisis de información de apertura de buzones de sugerencia, Diseño y aplicación de estrategia consurso por la calidad.</t>
  </si>
  <si>
    <t>Se estan financiando Doctorados en: Universidad Externado, Universidad EAN, Universidad de Caldas, Universidad Nacional de Colombia, Universidad de Antioquia, Universidad Catolica Valparaiso</t>
  </si>
  <si>
    <t>Participacion de investigadores como ponentes y asistentes en diferentes eventos academicos</t>
  </si>
  <si>
    <t>Semestre Internacional en Mexico</t>
  </si>
  <si>
    <t>Encuestas a empresarios y liders de la cada sede</t>
  </si>
  <si>
    <t xml:space="preserve">* Vinculación del personal de apoyo a la gestión academica y administrativa de la Facultad- periodo 2015A, asi: Asesor Juridico, comunicadora, Apoyo a la Gestión academica, administrativa y financiera, apoyo logistico para el desarrollo de eventos academicos-administrativos coordinados y organizados por la Facultad.                                                                                     *Apoyo actividades de proyección social como son: desarrollo de la capacitación “Estrategias de formación en NIIF para Programas de Contaduría Pública”,  apoyo logistico para la realización de actividades que se llevaran a cabo en el marco de la conmemoración de los 45 años de la Universida Surcolombiana en la Unidad Operativa del Municipio de La Plata y Pitalito, participación de delegaciones de las Sedes en el evento de conmemoraión de los 45 años de la Facultad </t>
  </si>
  <si>
    <t>Convenio ONDAS, Convenio OCCICAFE</t>
  </si>
  <si>
    <t>Esta pendiendiete recursos q permitan la realizacion del proceso (1.700.000.000 para completar el valor total del proyecto)</t>
  </si>
  <si>
    <t>Esta pendiente completar recursos para la ejecucion del proyecto (850.000.000 por parte del MEN)</t>
  </si>
  <si>
    <t xml:space="preserve">El proceso se encuentra en la etapa precontractual </t>
  </si>
  <si>
    <t>Esta pendiente de recursos para dar inicio al proyecto</t>
  </si>
  <si>
    <t>no se ha ejecutado</t>
  </si>
  <si>
    <t>1. REMODELACIÓN Y ADECUACIÓN DE OFICINAS PARA CONSULTORIOS JURÍDICOS Y DE PSICOLOGÍA EN LA SEDE DEL CENTRO COMERCIAL COMUNEROS. ($233.295.861).                          2. ADECUACION DEL LABORATORIO DE INMUNOLOGIA Y DE GENETICA,  DE  CAFETERIA, Y CONSTRUCCION DE   ZONA DE JUEGOS DE MESA EN LA FACULTAD DE SALUD</t>
  </si>
  <si>
    <t>1. ESTUDIO DE DISEÑO ARQUITECTONICO. ESTRUCTURAL. HIDRO-SANITARIO Y ELECTRICO PARA LABORATORIOS DE CIENCIAS BASICAS EN LAS SEDES DE PITALITO, GARZON Y LA PLATA DE LA UNIVERSIDAD SURCOLOMBIANA (89.199.369).                                                                               2. ESTUDIO  TECNICO Y DISEÑO ESTRUCTURAL PARA EL CUARTO PISO DEL BLOQUE DE CIENCIAS BASICAS EN LA SEDE CENTRAL DE LA UNIVERSIDAD SURCOLOMBIANA (20.670.        3. DISEÑOS ARQUITECTÓNICOS, ESTRUCTURAL, HIDRO-SANITARIO,ELECTRICO VOZ Y DATOS, BIOMEDICO, AUTOMATIZACIÓN ELECTRONICA Y DE SEGURIDAD PARA EDIFICIO HOSPITAL SIMULADO DE LA FACULTAD DE SALUD DE LA USCO (189.424.400).                                    4.  ESTUDIO DE SUELOS Y DISEÑO ESTRUCTURAL PARA LA INSTALACION DE ESTRUCTURA METALICA DE CUBIERTA DE POLIDEPORTIVO EN LA SEDE PITALITO Y LA PLATA DE LA UNIVERSIDAD SURCOLOMBIANA (27.828.400)</t>
  </si>
  <si>
    <t>ADQUISICIÓN DE VEHÍCULOS CON DESTINO AL PARQUE AUTOMOTOR DE LA UNIVERSIDAD SURCOLOMBIANA 189.556.618.</t>
  </si>
  <si>
    <t>CONSULTORIA-ASESORIA PARA DESARROLLAR MODELO Y REALIZAR ACOMPAÑAMIENTO A IMPLEMENTACION SISTEMA DE COSTOS PARA LA USCO</t>
  </si>
  <si>
    <t>COMPRA DE TABLETAS PARA EL PROYECTO “TABLETAS PARA LA EXCELENCIA ACADEMICA” INCLUYE APLICACIONES PROPIAS DE LA UNIVERSIDAD SURCOLOMBIANA</t>
  </si>
  <si>
    <t>Servicio de Renovación licenciamiento de software de Microsoft Office  mediante la modalidad de Campus Agreement por un año para la Universidad Surcolombiana 2) ADQUISICION DE CERTIFICADOS DIGITALES SECURE SUITE PRO 3) COMPRA E INSTALACION DE FIBRA OPTICA PARA LA CONEXIÓN DE CTIC CON EL LABORATORIO DE TV.</t>
  </si>
  <si>
    <t>750m2</t>
  </si>
  <si>
    <r>
      <t>1. CONSTRUCCION CAFETERIA; MEJORAMIENTO Y ADECUACION DE OFICINAS DE LA RECTORIA, VICERECTORIA DE INVESTIGACIONES, BAÑOS, LA OFICINA DE CONTRATACION  Y DE ACCESOS DE ASCENSOR DEL  EDIFICIO SEDE TORRE ADMINISTRATIVA Y BIBLIOTECA CENTRAL - 214.059.012)”.2</t>
    </r>
    <r>
      <rPr>
        <sz val="11"/>
        <color rgb="FFFF0000"/>
        <rFont val="Calibri"/>
        <family val="2"/>
        <scheme val="minor"/>
      </rPr>
      <t>. REMODELACIÓN Y ADECUACIÓN DE OFICINAS PARA CONSULTORIOS JURÍDICOS Y DE PSICOLOGÍA EN LA SEDE DEL CENTRO COMERCIAL COMUNEROS (</t>
    </r>
  </si>
  <si>
    <t>Contrato de prestacion de servicios del personal inherente al area de ctic.</t>
  </si>
  <si>
    <t>Se encuenta consolidado y en funcionamiento</t>
  </si>
  <si>
    <t xml:space="preserve">Contrato de periodistas y asesores. Hosting y Dominio                                                                                                                                                  1. Renovación del  portal web (Centro Virtual de Noticias)
2. Actualización de contenidos y estructura   del portal 
3. Articulación con la oficina del Centro de Tecnología, información y Comunicaciones (CTIC) de la Universidad  para el manejo  estratégico de las redes sociales Institucionales y elaboración de contenidos para la web. 
</t>
  </si>
  <si>
    <t>Contratos de periodistas y apoyos en la difusion. Pago a la Sociedad de Autores y Compositores de Colombia SAYCO – emisión irradiada. Pago a la Sociedad de Autores y Compositores de Colombia SAYCO – emisión virtual. Pago a la Asociación de Autores y Compositores de Colombia ACINPRO – emisión irradiada. Pago a la Asociación de Autores y Compositores de Colombia ACINPRO – emisión irradiada.</t>
  </si>
  <si>
    <t>COMPRA DE SILLAS UNIVERSITARIAS CON DESTINO A LA SEDE CENTRAL DE LA USCO Y LA PLATA. DOTANDO 5 AULAS.</t>
  </si>
  <si>
    <t>1.  COMPRA DE EQUIPOS Y ELEMENTOS PARA REALIZAR PRACTICAS AREA AGROINDUSTRIA PROG. I. AGRICOLA SEDES GARZON PITALITO USCO 8.300.998.                                                                                               2.  COMPRA DE EQUIPOS Y ELEMENTOS PARA REALIZAR PRACTICAS AREA AGROINDUSTRIA PROG. I. AGRICOLA SEDES GARZON PITALITO USCO 8.301.038.                                                                                               3.  CONTRATACION COMPRA DE EQUIPOS AREA AGROINDUSTRIA-INGENIERIA AGRICOLA CON DESTINO A LA SEDE PITALITO - DISTAGRO E.U. 32.354.000</t>
  </si>
  <si>
    <t>Pendiente primero aprobación de proyecto.</t>
  </si>
  <si>
    <t>Menor a 33%</t>
  </si>
  <si>
    <t>100% o más</t>
  </si>
  <si>
    <t>Mayor o igual a 33% y menor a 75%</t>
  </si>
  <si>
    <t>Mayor o igual a 76% y menor que 99%</t>
  </si>
  <si>
    <t>PORCENTAJE DE ACCIONES POR SUBSISTEMA QUE PRESENTAN UN AVANCE SATISFACTORIO  A JUNIO DE 2015</t>
  </si>
</sst>
</file>

<file path=xl/styles.xml><?xml version="1.0" encoding="utf-8"?>
<styleSheet xmlns="http://schemas.openxmlformats.org/spreadsheetml/2006/main" xmlns:mc="http://schemas.openxmlformats.org/markup-compatibility/2006" xmlns:x14ac="http://schemas.microsoft.com/office/spreadsheetml/2009/9/ac" mc:Ignorable="x14ac">
  <fonts count="24" x14ac:knownFonts="1">
    <font>
      <sz val="11"/>
      <color theme="1"/>
      <name val="Calibri"/>
      <family val="2"/>
      <scheme val="minor"/>
    </font>
    <font>
      <b/>
      <sz val="11"/>
      <color theme="1"/>
      <name val="Calibri"/>
      <family val="2"/>
      <scheme val="minor"/>
    </font>
    <font>
      <b/>
      <sz val="12"/>
      <color theme="1"/>
      <name val="Calibri"/>
      <family val="2"/>
      <scheme val="minor"/>
    </font>
    <font>
      <sz val="9"/>
      <color theme="1"/>
      <name val="Calibri"/>
      <family val="2"/>
      <scheme val="minor"/>
    </font>
    <font>
      <sz val="10"/>
      <color theme="1"/>
      <name val="Calibri"/>
      <family val="2"/>
      <scheme val="minor"/>
    </font>
    <font>
      <sz val="10"/>
      <name val="Calibri"/>
      <family val="2"/>
      <scheme val="minor"/>
    </font>
    <font>
      <b/>
      <sz val="9"/>
      <color indexed="81"/>
      <name val="Tahoma"/>
      <family val="2"/>
    </font>
    <font>
      <sz val="9"/>
      <color indexed="81"/>
      <name val="Tahoma"/>
      <family val="2"/>
    </font>
    <font>
      <b/>
      <sz val="8"/>
      <color indexed="81"/>
      <name val="Tahoma"/>
      <family val="2"/>
    </font>
    <font>
      <sz val="8"/>
      <color indexed="81"/>
      <name val="Tahoma"/>
      <family val="2"/>
    </font>
    <font>
      <sz val="11"/>
      <name val="Calibri"/>
      <family val="2"/>
      <scheme val="minor"/>
    </font>
    <font>
      <sz val="9"/>
      <name val="Calibri"/>
      <family val="2"/>
      <scheme val="minor"/>
    </font>
    <font>
      <sz val="11"/>
      <color theme="1"/>
      <name val="Calibri"/>
      <family val="2"/>
      <scheme val="minor"/>
    </font>
    <font>
      <sz val="10"/>
      <name val="Arial"/>
      <family val="2"/>
    </font>
    <font>
      <b/>
      <sz val="10"/>
      <color theme="1"/>
      <name val="Arial"/>
      <family val="2"/>
    </font>
    <font>
      <b/>
      <sz val="10"/>
      <name val="Arial"/>
      <family val="2"/>
    </font>
    <font>
      <b/>
      <sz val="10"/>
      <color theme="1"/>
      <name val="Calibri"/>
      <family val="2"/>
      <scheme val="minor"/>
    </font>
    <font>
      <sz val="11"/>
      <color indexed="10"/>
      <name val="Arial Narrow"/>
      <family val="2"/>
    </font>
    <font>
      <b/>
      <sz val="11"/>
      <color rgb="FFFF0000"/>
      <name val="Calibri"/>
      <family val="2"/>
      <scheme val="minor"/>
    </font>
    <font>
      <sz val="11"/>
      <name val="Arial"/>
      <family val="2"/>
    </font>
    <font>
      <sz val="11"/>
      <color rgb="FF9C6500"/>
      <name val="Calibri"/>
      <family val="2"/>
      <scheme val="minor"/>
    </font>
    <font>
      <b/>
      <sz val="11"/>
      <color theme="1"/>
      <name val="Arial"/>
      <family val="2"/>
    </font>
    <font>
      <sz val="11"/>
      <color rgb="FFFF0000"/>
      <name val="Calibri"/>
      <family val="2"/>
      <scheme val="minor"/>
    </font>
    <font>
      <sz val="11"/>
      <color rgb="FF000000"/>
      <name val="Calibri"/>
      <family val="2"/>
      <scheme val="minor"/>
    </font>
  </fonts>
  <fills count="18">
    <fill>
      <patternFill patternType="none"/>
    </fill>
    <fill>
      <patternFill patternType="gray125"/>
    </fill>
    <fill>
      <patternFill patternType="solid">
        <fgColor theme="5" tint="0.59999389629810485"/>
        <bgColor indexed="64"/>
      </patternFill>
    </fill>
    <fill>
      <patternFill patternType="solid">
        <fgColor theme="9" tint="0.79998168889431442"/>
        <bgColor indexed="64"/>
      </patternFill>
    </fill>
    <fill>
      <patternFill patternType="solid">
        <fgColor rgb="FFFF66FF"/>
        <bgColor indexed="64"/>
      </patternFill>
    </fill>
    <fill>
      <patternFill patternType="solid">
        <fgColor theme="0" tint="-0.249977111117893"/>
        <bgColor indexed="64"/>
      </patternFill>
    </fill>
    <fill>
      <patternFill patternType="solid">
        <fgColor theme="1" tint="0.499984740745262"/>
        <bgColor indexed="64"/>
      </patternFill>
    </fill>
    <fill>
      <patternFill patternType="solid">
        <fgColor theme="0"/>
        <bgColor indexed="64"/>
      </patternFill>
    </fill>
    <fill>
      <patternFill patternType="solid">
        <fgColor theme="6" tint="0.59999389629810485"/>
        <bgColor indexed="64"/>
      </patternFill>
    </fill>
    <fill>
      <patternFill patternType="solid">
        <fgColor theme="9" tint="-0.249977111117893"/>
        <bgColor indexed="64"/>
      </patternFill>
    </fill>
    <fill>
      <patternFill patternType="solid">
        <fgColor theme="8" tint="-0.249977111117893"/>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theme="7" tint="-0.249977111117893"/>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rgb="FFFFEB9C"/>
      </patternFill>
    </fill>
    <fill>
      <patternFill patternType="solid">
        <fgColor rgb="FFFF99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s>
  <cellStyleXfs count="3">
    <xf numFmtId="0" fontId="0" fillId="0" borderId="0"/>
    <xf numFmtId="9" fontId="12" fillId="0" borderId="0" applyFont="0" applyFill="0" applyBorder="0" applyAlignment="0" applyProtection="0"/>
    <xf numFmtId="0" fontId="20" fillId="16" borderId="0" applyNumberFormat="0" applyBorder="0" applyAlignment="0" applyProtection="0"/>
  </cellStyleXfs>
  <cellXfs count="304">
    <xf numFmtId="0" fontId="0" fillId="0" borderId="0" xfId="0"/>
    <xf numFmtId="0" fontId="4" fillId="3" borderId="2" xfId="0" applyFont="1" applyFill="1" applyBorder="1" applyAlignment="1">
      <alignment horizontal="center"/>
    </xf>
    <xf numFmtId="0" fontId="4" fillId="3" borderId="1" xfId="0" applyFont="1" applyFill="1" applyBorder="1" applyAlignment="1">
      <alignment horizontal="center"/>
    </xf>
    <xf numFmtId="0" fontId="4" fillId="4" borderId="1" xfId="0" applyFont="1" applyFill="1" applyBorder="1" applyAlignment="1">
      <alignment horizontal="center"/>
    </xf>
    <xf numFmtId="0" fontId="4" fillId="3" borderId="4" xfId="0" applyFont="1" applyFill="1" applyBorder="1" applyAlignment="1">
      <alignment horizontal="center"/>
    </xf>
    <xf numFmtId="0" fontId="4" fillId="3" borderId="3" xfId="0" applyFont="1" applyFill="1" applyBorder="1" applyAlignment="1">
      <alignment horizontal="center"/>
    </xf>
    <xf numFmtId="0" fontId="4" fillId="3" borderId="1" xfId="0" applyFont="1" applyFill="1" applyBorder="1" applyAlignment="1">
      <alignment horizontal="center" vertical="center" wrapText="1"/>
    </xf>
    <xf numFmtId="0" fontId="4" fillId="0" borderId="0" xfId="0" applyFont="1" applyAlignment="1">
      <alignment horizontal="center"/>
    </xf>
    <xf numFmtId="0" fontId="4" fillId="5" borderId="1" xfId="0" applyFont="1" applyFill="1" applyBorder="1" applyAlignment="1">
      <alignment horizontal="center"/>
    </xf>
    <xf numFmtId="0" fontId="4" fillId="0" borderId="0" xfId="0" applyFont="1"/>
    <xf numFmtId="0" fontId="0" fillId="3" borderId="2" xfId="0" applyNumberFormat="1" applyFill="1" applyBorder="1" applyAlignment="1">
      <alignment horizontal="center"/>
    </xf>
    <xf numFmtId="1" fontId="0" fillId="0" borderId="2" xfId="0" applyNumberFormat="1" applyBorder="1" applyAlignment="1">
      <alignment horizontal="center"/>
    </xf>
    <xf numFmtId="0" fontId="0" fillId="3" borderId="1" xfId="0" applyFill="1" applyBorder="1" applyAlignment="1">
      <alignment horizontal="center"/>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0" fillId="3" borderId="9" xfId="0" applyFill="1" applyBorder="1" applyAlignment="1">
      <alignment horizontal="center"/>
    </xf>
    <xf numFmtId="0" fontId="0" fillId="0" borderId="0" xfId="0" applyAlignment="1">
      <alignment horizontal="center"/>
    </xf>
    <xf numFmtId="1" fontId="0" fillId="6" borderId="1" xfId="0" applyNumberFormat="1" applyFill="1" applyBorder="1" applyAlignment="1">
      <alignment horizontal="center"/>
    </xf>
    <xf numFmtId="0" fontId="0" fillId="0" borderId="0" xfId="0" applyBorder="1" applyAlignment="1">
      <alignment horizontal="center"/>
    </xf>
    <xf numFmtId="1" fontId="0" fillId="0" borderId="0" xfId="0" applyNumberFormat="1" applyBorder="1" applyAlignment="1">
      <alignment horizontal="center"/>
    </xf>
    <xf numFmtId="0" fontId="10" fillId="3" borderId="3" xfId="0" applyFont="1" applyFill="1" applyBorder="1" applyAlignment="1">
      <alignment horizontal="center" vertical="center" wrapText="1"/>
    </xf>
    <xf numFmtId="0" fontId="0" fillId="6" borderId="1" xfId="0" applyFill="1" applyBorder="1" applyAlignment="1">
      <alignment horizontal="center"/>
    </xf>
    <xf numFmtId="0" fontId="0" fillId="0" borderId="2" xfId="0" applyNumberFormat="1" applyBorder="1" applyAlignment="1">
      <alignment horizontal="center"/>
    </xf>
    <xf numFmtId="0" fontId="0" fillId="0" borderId="0" xfId="0" applyBorder="1"/>
    <xf numFmtId="0" fontId="0" fillId="7" borderId="0" xfId="0" applyFill="1" applyBorder="1" applyAlignment="1">
      <alignment horizontal="center"/>
    </xf>
    <xf numFmtId="0" fontId="0" fillId="5" borderId="2" xfId="0" applyFill="1" applyBorder="1" applyAlignment="1">
      <alignment horizontal="center"/>
    </xf>
    <xf numFmtId="0" fontId="1" fillId="3" borderId="1" xfId="0" applyFont="1" applyFill="1" applyBorder="1" applyAlignment="1">
      <alignment horizontal="center"/>
    </xf>
    <xf numFmtId="0" fontId="2" fillId="0" borderId="0" xfId="0" applyFont="1" applyFill="1" applyBorder="1" applyAlignment="1"/>
    <xf numFmtId="0" fontId="11" fillId="3" borderId="1" xfId="0" applyFont="1" applyFill="1" applyBorder="1" applyAlignment="1">
      <alignment vertical="center" wrapText="1"/>
    </xf>
    <xf numFmtId="3" fontId="13" fillId="3" borderId="1" xfId="0" applyNumberFormat="1" applyFont="1" applyFill="1" applyBorder="1" applyAlignment="1">
      <alignment horizontal="right" vertical="center" wrapText="1"/>
    </xf>
    <xf numFmtId="0" fontId="0" fillId="3" borderId="1" xfId="0" applyFill="1" applyBorder="1" applyAlignment="1">
      <alignment horizontal="center" vertical="center"/>
    </xf>
    <xf numFmtId="1" fontId="0" fillId="3" borderId="1" xfId="0" applyNumberFormat="1" applyFill="1" applyBorder="1" applyAlignment="1">
      <alignment horizontal="center" vertical="center"/>
    </xf>
    <xf numFmtId="1" fontId="0" fillId="3" borderId="1" xfId="0" applyNumberFormat="1" applyFill="1" applyBorder="1" applyAlignment="1">
      <alignment vertical="center"/>
    </xf>
    <xf numFmtId="0" fontId="0" fillId="3" borderId="1" xfId="0" applyFill="1" applyBorder="1" applyAlignment="1">
      <alignment vertical="center"/>
    </xf>
    <xf numFmtId="0" fontId="0" fillId="3" borderId="9" xfId="0" applyFill="1" applyBorder="1" applyAlignment="1">
      <alignment horizontal="center" vertical="center"/>
    </xf>
    <xf numFmtId="0" fontId="0" fillId="3" borderId="1" xfId="0" applyFill="1" applyBorder="1"/>
    <xf numFmtId="0" fontId="0" fillId="3" borderId="2" xfId="0" applyFill="1" applyBorder="1"/>
    <xf numFmtId="0" fontId="0" fillId="3" borderId="1" xfId="0" applyFill="1" applyBorder="1" applyAlignment="1">
      <alignment horizontal="center" vertical="center" wrapText="1"/>
    </xf>
    <xf numFmtId="0" fontId="0" fillId="3" borderId="1" xfId="0" applyFill="1" applyBorder="1" applyAlignment="1">
      <alignment vertical="center" wrapText="1"/>
    </xf>
    <xf numFmtId="1" fontId="0" fillId="3" borderId="1" xfId="0" applyNumberFormat="1" applyFill="1" applyBorder="1"/>
    <xf numFmtId="0" fontId="0" fillId="3" borderId="1" xfId="0" applyFill="1" applyBorder="1" applyAlignment="1">
      <alignment horizontal="right"/>
    </xf>
    <xf numFmtId="0" fontId="0" fillId="3" borderId="9" xfId="0" applyFill="1" applyBorder="1" applyAlignment="1">
      <alignment horizontal="center" vertical="center" wrapText="1"/>
    </xf>
    <xf numFmtId="0" fontId="0" fillId="3" borderId="9" xfId="0" applyFill="1" applyBorder="1"/>
    <xf numFmtId="3" fontId="15" fillId="14" borderId="17" xfId="0" applyNumberFormat="1" applyFont="1" applyFill="1" applyBorder="1" applyAlignment="1">
      <alignment horizontal="right" vertical="center" wrapText="1"/>
    </xf>
    <xf numFmtId="3" fontId="11" fillId="3" borderId="1" xfId="0" applyNumberFormat="1" applyFont="1" applyFill="1" applyBorder="1" applyAlignment="1">
      <alignment horizontal="right" vertical="center" wrapText="1"/>
    </xf>
    <xf numFmtId="3" fontId="11" fillId="3" borderId="9" xfId="0" applyNumberFormat="1" applyFont="1" applyFill="1" applyBorder="1" applyAlignment="1">
      <alignment horizontal="right" vertical="center" wrapText="1"/>
    </xf>
    <xf numFmtId="0" fontId="3" fillId="3" borderId="9" xfId="0" applyFont="1" applyFill="1" applyBorder="1"/>
    <xf numFmtId="0" fontId="3" fillId="3" borderId="8" xfId="0" applyFont="1" applyFill="1" applyBorder="1"/>
    <xf numFmtId="0" fontId="4" fillId="2" borderId="1" xfId="0" applyFont="1" applyFill="1" applyBorder="1" applyAlignment="1">
      <alignment horizontal="center" vertical="center" wrapText="1"/>
    </xf>
    <xf numFmtId="3" fontId="11" fillId="15" borderId="9" xfId="0" applyNumberFormat="1" applyFont="1" applyFill="1" applyBorder="1" applyAlignment="1">
      <alignment horizontal="right" vertical="center" wrapText="1"/>
    </xf>
    <xf numFmtId="0" fontId="0" fillId="15" borderId="1" xfId="0" applyFill="1" applyBorder="1"/>
    <xf numFmtId="0" fontId="0" fillId="15" borderId="2" xfId="0" applyFill="1" applyBorder="1"/>
    <xf numFmtId="3" fontId="11" fillId="3" borderId="8" xfId="0" applyNumberFormat="1" applyFont="1" applyFill="1" applyBorder="1" applyAlignment="1">
      <alignment horizontal="right" vertical="center" wrapText="1"/>
    </xf>
    <xf numFmtId="0" fontId="0" fillId="15" borderId="1" xfId="0" applyFill="1" applyBorder="1" applyAlignment="1">
      <alignment horizontal="center" vertical="center"/>
    </xf>
    <xf numFmtId="0" fontId="0" fillId="2" borderId="1" xfId="0" applyFill="1" applyBorder="1"/>
    <xf numFmtId="0" fontId="0" fillId="2" borderId="2" xfId="0" applyFill="1" applyBorder="1"/>
    <xf numFmtId="0" fontId="3" fillId="3" borderId="1" xfId="0" applyFont="1" applyFill="1" applyBorder="1" applyAlignment="1">
      <alignment horizontal="center" vertical="center"/>
    </xf>
    <xf numFmtId="9" fontId="0" fillId="3" borderId="1" xfId="0" applyNumberFormat="1" applyFill="1" applyBorder="1" applyAlignment="1">
      <alignment horizontal="center" vertical="center"/>
    </xf>
    <xf numFmtId="0" fontId="4" fillId="14" borderId="15" xfId="0" applyFont="1" applyFill="1" applyBorder="1" applyAlignment="1">
      <alignment horizontal="center" vertical="center" wrapText="1"/>
    </xf>
    <xf numFmtId="0" fontId="4" fillId="14" borderId="16"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0" fillId="8" borderId="1" xfId="0" applyFill="1" applyBorder="1" applyAlignment="1">
      <alignment horizontal="center" vertical="center"/>
    </xf>
    <xf numFmtId="3" fontId="13" fillId="3" borderId="13" xfId="0" applyNumberFormat="1" applyFont="1" applyFill="1" applyBorder="1" applyAlignment="1">
      <alignment horizontal="right" vertical="center" wrapText="1"/>
    </xf>
    <xf numFmtId="3" fontId="0" fillId="3" borderId="1" xfId="0" applyNumberFormat="1" applyFill="1" applyBorder="1" applyAlignment="1">
      <alignment horizontal="center" vertical="center"/>
    </xf>
    <xf numFmtId="3" fontId="0" fillId="3" borderId="1" xfId="0" applyNumberFormat="1" applyFill="1" applyBorder="1" applyAlignment="1">
      <alignment vertical="center"/>
    </xf>
    <xf numFmtId="3" fontId="0" fillId="2" borderId="1" xfId="0" applyNumberFormat="1" applyFill="1" applyBorder="1" applyAlignment="1">
      <alignment vertical="center"/>
    </xf>
    <xf numFmtId="0" fontId="0" fillId="2" borderId="1" xfId="0" applyFill="1" applyBorder="1" applyAlignment="1">
      <alignment vertical="center"/>
    </xf>
    <xf numFmtId="0" fontId="0" fillId="9" borderId="0" xfId="0" applyFill="1"/>
    <xf numFmtId="3" fontId="15" fillId="9" borderId="17" xfId="0" applyNumberFormat="1" applyFont="1" applyFill="1" applyBorder="1" applyAlignment="1">
      <alignment horizontal="right" vertical="center" wrapText="1"/>
    </xf>
    <xf numFmtId="3" fontId="13" fillId="9" borderId="1" xfId="0" applyNumberFormat="1" applyFont="1" applyFill="1" applyBorder="1" applyAlignment="1">
      <alignment horizontal="right" vertical="center" wrapText="1"/>
    </xf>
    <xf numFmtId="0" fontId="0" fillId="9" borderId="1" xfId="0" applyFill="1" applyBorder="1"/>
    <xf numFmtId="0" fontId="0" fillId="9" borderId="1" xfId="0" applyFill="1" applyBorder="1" applyAlignment="1">
      <alignment wrapText="1"/>
    </xf>
    <xf numFmtId="1" fontId="0" fillId="8" borderId="1" xfId="0" applyNumberFormat="1" applyFill="1" applyBorder="1" applyAlignment="1">
      <alignment horizontal="center" vertical="center"/>
    </xf>
    <xf numFmtId="1" fontId="0" fillId="3" borderId="2" xfId="0" applyNumberFormat="1" applyFill="1" applyBorder="1" applyAlignment="1">
      <alignment horizontal="center" vertical="center"/>
    </xf>
    <xf numFmtId="0" fontId="0" fillId="3" borderId="2" xfId="0" applyFill="1" applyBorder="1" applyAlignment="1">
      <alignment horizontal="center" vertical="center"/>
    </xf>
    <xf numFmtId="0" fontId="0" fillId="3" borderId="8" xfId="0" applyFill="1" applyBorder="1" applyAlignment="1">
      <alignment horizontal="center" vertical="center"/>
    </xf>
    <xf numFmtId="0" fontId="0" fillId="0" borderId="0" xfId="0" applyAlignment="1">
      <alignment wrapText="1"/>
    </xf>
    <xf numFmtId="0" fontId="0" fillId="9" borderId="0" xfId="0" applyFill="1" applyAlignment="1">
      <alignment wrapText="1"/>
    </xf>
    <xf numFmtId="0" fontId="0" fillId="3" borderId="1" xfId="0" applyFill="1" applyBorder="1" applyAlignment="1">
      <alignment wrapText="1"/>
    </xf>
    <xf numFmtId="0" fontId="0" fillId="3" borderId="1" xfId="0" applyFill="1" applyBorder="1" applyAlignment="1">
      <alignment horizontal="center" wrapText="1"/>
    </xf>
    <xf numFmtId="0" fontId="3" fillId="3" borderId="9" xfId="0" applyFont="1" applyFill="1" applyBorder="1" applyAlignment="1">
      <alignment wrapText="1"/>
    </xf>
    <xf numFmtId="0" fontId="0" fillId="15" borderId="1" xfId="0" applyFill="1" applyBorder="1" applyAlignment="1">
      <alignment wrapText="1"/>
    </xf>
    <xf numFmtId="0" fontId="0" fillId="15" borderId="1" xfId="0" applyFill="1" applyBorder="1" applyAlignment="1">
      <alignment horizontal="center" vertical="center" wrapText="1"/>
    </xf>
    <xf numFmtId="9" fontId="0" fillId="3" borderId="1" xfId="0" applyNumberFormat="1" applyFill="1" applyBorder="1" applyAlignment="1">
      <alignment horizontal="center" vertical="center" wrapText="1"/>
    </xf>
    <xf numFmtId="0" fontId="0" fillId="3" borderId="13" xfId="0" applyFill="1" applyBorder="1" applyAlignment="1">
      <alignment horizontal="center" vertical="center"/>
    </xf>
    <xf numFmtId="0" fontId="0" fillId="3" borderId="9" xfId="0" applyFill="1" applyBorder="1" applyAlignment="1">
      <alignment horizontal="center" vertical="center"/>
    </xf>
    <xf numFmtId="0" fontId="0" fillId="3" borderId="9" xfId="0" applyFill="1" applyBorder="1" applyAlignment="1">
      <alignment horizontal="center" vertical="center" wrapText="1"/>
    </xf>
    <xf numFmtId="0" fontId="0" fillId="3" borderId="5" xfId="0" applyFill="1" applyBorder="1" applyAlignment="1">
      <alignment horizontal="center" vertical="center"/>
    </xf>
    <xf numFmtId="0" fontId="0" fillId="3" borderId="5" xfId="0" applyFill="1" applyBorder="1" applyAlignment="1">
      <alignment horizontal="center" vertical="center" wrapText="1"/>
    </xf>
    <xf numFmtId="0" fontId="1" fillId="0" borderId="0" xfId="0" applyFont="1" applyFill="1" applyBorder="1" applyAlignment="1">
      <alignment vertical="center"/>
    </xf>
    <xf numFmtId="0" fontId="0" fillId="0" borderId="0" xfId="0" applyFill="1" applyBorder="1" applyAlignment="1">
      <alignment vertical="center" wrapText="1"/>
    </xf>
    <xf numFmtId="0" fontId="0" fillId="0" borderId="0" xfId="0" applyFill="1" applyBorder="1" applyAlignment="1"/>
    <xf numFmtId="0" fontId="0" fillId="0" borderId="0" xfId="0" applyFill="1" applyBorder="1" applyAlignment="1">
      <alignment vertical="top"/>
    </xf>
    <xf numFmtId="0" fontId="0" fillId="0" borderId="0" xfId="0" applyFill="1" applyBorder="1" applyAlignment="1">
      <alignment vertical="center"/>
    </xf>
    <xf numFmtId="0" fontId="0" fillId="0" borderId="0" xfId="0" applyFont="1" applyFill="1" applyBorder="1" applyAlignment="1">
      <alignment vertical="center" wrapText="1"/>
    </xf>
    <xf numFmtId="0" fontId="0" fillId="0" borderId="0" xfId="0" applyFill="1" applyBorder="1" applyAlignment="1">
      <alignment wrapText="1"/>
    </xf>
    <xf numFmtId="0" fontId="0" fillId="0" borderId="0" xfId="0" applyFill="1" applyBorder="1" applyAlignment="1">
      <alignment vertical="top" wrapText="1"/>
    </xf>
    <xf numFmtId="3" fontId="11" fillId="9" borderId="1" xfId="0" applyNumberFormat="1" applyFont="1" applyFill="1" applyBorder="1" applyAlignment="1">
      <alignment horizontal="center" vertical="center" wrapText="1"/>
    </xf>
    <xf numFmtId="3" fontId="13" fillId="3" borderId="9" xfId="0" applyNumberFormat="1" applyFont="1" applyFill="1" applyBorder="1" applyAlignment="1">
      <alignment horizontal="right" vertical="center" wrapText="1"/>
    </xf>
    <xf numFmtId="0" fontId="0" fillId="3" borderId="1" xfId="0" applyFill="1" applyBorder="1" applyAlignment="1"/>
    <xf numFmtId="1" fontId="0" fillId="3" borderId="1" xfId="0" applyNumberFormat="1" applyFill="1" applyBorder="1" applyAlignment="1"/>
    <xf numFmtId="0" fontId="0" fillId="3" borderId="2" xfId="0" applyFill="1" applyBorder="1" applyAlignment="1"/>
    <xf numFmtId="0" fontId="0" fillId="3" borderId="9" xfId="0" applyFill="1" applyBorder="1" applyAlignment="1">
      <alignment vertical="center"/>
    </xf>
    <xf numFmtId="0" fontId="0" fillId="3" borderId="8" xfId="0" applyFill="1" applyBorder="1"/>
    <xf numFmtId="0" fontId="0" fillId="3" borderId="5" xfId="0" applyFill="1" applyBorder="1" applyAlignment="1">
      <alignment vertical="center"/>
    </xf>
    <xf numFmtId="0" fontId="0" fillId="3" borderId="1" xfId="0" applyNumberFormat="1" applyFill="1" applyBorder="1"/>
    <xf numFmtId="0" fontId="0" fillId="3" borderId="8" xfId="0" applyFill="1" applyBorder="1" applyAlignment="1">
      <alignment vertical="center"/>
    </xf>
    <xf numFmtId="3" fontId="13" fillId="3" borderId="5" xfId="0" applyNumberFormat="1" applyFont="1" applyFill="1" applyBorder="1" applyAlignment="1">
      <alignment horizontal="right" vertical="center" wrapText="1"/>
    </xf>
    <xf numFmtId="9" fontId="0" fillId="3" borderId="9" xfId="0" applyNumberFormat="1" applyFill="1" applyBorder="1" applyAlignment="1">
      <alignment horizontal="center" vertical="center"/>
    </xf>
    <xf numFmtId="9" fontId="0" fillId="3" borderId="2" xfId="0" applyNumberFormat="1" applyFill="1" applyBorder="1"/>
    <xf numFmtId="9" fontId="0" fillId="3" borderId="1" xfId="0" applyNumberFormat="1" applyFill="1" applyBorder="1" applyAlignment="1">
      <alignment vertical="center"/>
    </xf>
    <xf numFmtId="0" fontId="0" fillId="3" borderId="0" xfId="0" applyFill="1"/>
    <xf numFmtId="0" fontId="0" fillId="3" borderId="0" xfId="0" applyFill="1" applyAlignment="1">
      <alignment horizontal="center" vertical="center"/>
    </xf>
    <xf numFmtId="0" fontId="0" fillId="3" borderId="5" xfId="0" applyFill="1" applyBorder="1" applyAlignment="1"/>
    <xf numFmtId="9" fontId="0" fillId="3" borderId="1" xfId="0" applyNumberFormat="1" applyFill="1" applyBorder="1"/>
    <xf numFmtId="0" fontId="0" fillId="3" borderId="9" xfId="0" applyFill="1" applyBorder="1" applyAlignment="1">
      <alignment vertical="center" wrapText="1"/>
    </xf>
    <xf numFmtId="0" fontId="0" fillId="3" borderId="9" xfId="0" applyFill="1" applyBorder="1" applyAlignment="1"/>
    <xf numFmtId="0" fontId="0" fillId="0" borderId="0" xfId="0" applyBorder="1" applyAlignment="1">
      <alignment wrapText="1"/>
    </xf>
    <xf numFmtId="0" fontId="0" fillId="0" borderId="0" xfId="0" applyBorder="1" applyAlignment="1"/>
    <xf numFmtId="0" fontId="0" fillId="0" borderId="0" xfId="0" applyFill="1"/>
    <xf numFmtId="0" fontId="0" fillId="0" borderId="0" xfId="0" applyFill="1" applyBorder="1"/>
    <xf numFmtId="0" fontId="0" fillId="6" borderId="1" xfId="0" applyFill="1" applyBorder="1" applyAlignment="1">
      <alignment horizontal="center" vertical="center"/>
    </xf>
    <xf numFmtId="1" fontId="0" fillId="6" borderId="1" xfId="0" applyNumberFormat="1" applyFill="1" applyBorder="1" applyAlignment="1">
      <alignment horizontal="center" vertical="center"/>
    </xf>
    <xf numFmtId="1" fontId="0" fillId="9" borderId="1" xfId="0" applyNumberFormat="1" applyFill="1" applyBorder="1" applyAlignment="1">
      <alignment horizontal="center" vertical="center"/>
    </xf>
    <xf numFmtId="0" fontId="0" fillId="3" borderId="2" xfId="0" applyFont="1" applyFill="1" applyBorder="1" applyAlignment="1"/>
    <xf numFmtId="9" fontId="0" fillId="3" borderId="8" xfId="0" applyNumberFormat="1" applyFill="1" applyBorder="1"/>
    <xf numFmtId="0" fontId="0" fillId="8" borderId="1" xfId="0" applyFill="1" applyBorder="1" applyAlignment="1">
      <alignment horizontal="center" vertical="center"/>
    </xf>
    <xf numFmtId="3" fontId="10" fillId="3" borderId="9" xfId="0" applyNumberFormat="1" applyFont="1" applyFill="1" applyBorder="1" applyAlignment="1">
      <alignment horizontal="right" vertical="center" wrapText="1"/>
    </xf>
    <xf numFmtId="0" fontId="10" fillId="3" borderId="1" xfId="0" applyFont="1" applyFill="1" applyBorder="1" applyAlignment="1">
      <alignment vertical="center" wrapText="1"/>
    </xf>
    <xf numFmtId="3" fontId="10" fillId="15" borderId="9" xfId="0" applyNumberFormat="1" applyFont="1" applyFill="1" applyBorder="1" applyAlignment="1">
      <alignment horizontal="right" vertical="center" wrapText="1"/>
    </xf>
    <xf numFmtId="3" fontId="10" fillId="3" borderId="8" xfId="0" applyNumberFormat="1" applyFont="1" applyFill="1" applyBorder="1" applyAlignment="1">
      <alignment horizontal="right" vertical="center" wrapText="1"/>
    </xf>
    <xf numFmtId="0" fontId="11" fillId="9" borderId="13"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10" fillId="9" borderId="1" xfId="0" applyFont="1" applyFill="1" applyBorder="1" applyAlignment="1">
      <alignment vertical="center" wrapText="1"/>
    </xf>
    <xf numFmtId="0" fontId="11" fillId="9" borderId="1" xfId="0" applyFont="1" applyFill="1" applyBorder="1" applyAlignment="1">
      <alignment horizontal="center" vertical="center" wrapText="1"/>
    </xf>
    <xf numFmtId="3" fontId="11" fillId="9" borderId="9" xfId="0" applyNumberFormat="1" applyFont="1" applyFill="1" applyBorder="1" applyAlignment="1">
      <alignment horizontal="right" vertical="center" wrapText="1"/>
    </xf>
    <xf numFmtId="9" fontId="0" fillId="9" borderId="9" xfId="0" applyNumberFormat="1" applyFont="1" applyFill="1" applyBorder="1" applyAlignment="1">
      <alignment horizontal="center" vertical="center" wrapText="1"/>
    </xf>
    <xf numFmtId="0" fontId="3" fillId="9" borderId="9" xfId="0" applyFont="1" applyFill="1" applyBorder="1" applyAlignment="1">
      <alignment horizontal="center"/>
    </xf>
    <xf numFmtId="0" fontId="0" fillId="9" borderId="9" xfId="0" applyFont="1" applyFill="1" applyBorder="1" applyAlignment="1">
      <alignment horizontal="center" vertical="center"/>
    </xf>
    <xf numFmtId="0" fontId="0" fillId="9" borderId="8" xfId="0" applyFont="1" applyFill="1" applyBorder="1" applyAlignment="1"/>
    <xf numFmtId="0" fontId="0" fillId="9" borderId="1" xfId="0" applyFill="1" applyBorder="1" applyAlignment="1">
      <alignment horizontal="center" vertical="center"/>
    </xf>
    <xf numFmtId="0" fontId="0" fillId="9" borderId="9" xfId="0" applyFill="1" applyBorder="1" applyAlignment="1">
      <alignment horizontal="center" vertical="center" wrapText="1"/>
    </xf>
    <xf numFmtId="0" fontId="0" fillId="9" borderId="1" xfId="0" applyFill="1" applyBorder="1" applyAlignment="1">
      <alignment horizontal="center" vertical="center" wrapText="1"/>
    </xf>
    <xf numFmtId="0" fontId="0" fillId="9" borderId="2" xfId="0" applyFill="1" applyBorder="1"/>
    <xf numFmtId="3" fontId="0" fillId="9" borderId="1" xfId="0" applyNumberFormat="1" applyFill="1" applyBorder="1" applyAlignment="1">
      <alignment vertical="center"/>
    </xf>
    <xf numFmtId="0" fontId="0" fillId="9" borderId="5" xfId="0" applyFill="1" applyBorder="1"/>
    <xf numFmtId="0" fontId="0" fillId="9" borderId="5" xfId="0" applyFill="1" applyBorder="1" applyAlignment="1">
      <alignment wrapText="1"/>
    </xf>
    <xf numFmtId="3" fontId="0" fillId="2" borderId="1" xfId="0" applyNumberFormat="1" applyFill="1" applyBorder="1" applyAlignment="1">
      <alignment horizontal="center" vertical="center"/>
    </xf>
    <xf numFmtId="0" fontId="10" fillId="2" borderId="1" xfId="0" applyFont="1" applyFill="1" applyBorder="1" applyAlignment="1">
      <alignment vertical="center" wrapText="1"/>
    </xf>
    <xf numFmtId="0" fontId="11" fillId="2" borderId="1" xfId="0" applyFont="1" applyFill="1" applyBorder="1" applyAlignment="1">
      <alignment horizontal="center" vertical="center" wrapText="1"/>
    </xf>
    <xf numFmtId="3" fontId="11" fillId="2" borderId="1" xfId="0" applyNumberFormat="1" applyFont="1" applyFill="1" applyBorder="1" applyAlignment="1">
      <alignment horizontal="center" vertical="center" wrapText="1"/>
    </xf>
    <xf numFmtId="3" fontId="13" fillId="2" borderId="1" xfId="0" applyNumberFormat="1" applyFont="1" applyFill="1" applyBorder="1" applyAlignment="1">
      <alignment horizontal="right" vertical="center" wrapText="1"/>
    </xf>
    <xf numFmtId="0" fontId="10" fillId="3" borderId="1" xfId="0" applyFont="1" applyFill="1" applyBorder="1" applyAlignment="1">
      <alignment horizontal="center" vertical="center" wrapText="1"/>
    </xf>
    <xf numFmtId="3" fontId="11" fillId="3" borderId="1" xfId="0" applyNumberFormat="1"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5" xfId="0" applyFont="1" applyFill="1" applyBorder="1" applyAlignment="1">
      <alignment horizontal="left" vertical="center" wrapText="1"/>
    </xf>
    <xf numFmtId="3" fontId="10" fillId="3" borderId="1" xfId="2" applyNumberFormat="1" applyFont="1" applyFill="1" applyBorder="1" applyAlignment="1">
      <alignment horizontal="right" vertical="center" wrapText="1"/>
    </xf>
    <xf numFmtId="0" fontId="10" fillId="3" borderId="9"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3" borderId="11" xfId="0" applyFont="1" applyFill="1" applyBorder="1" applyAlignment="1">
      <alignment horizontal="center" vertical="center" wrapText="1"/>
    </xf>
    <xf numFmtId="1" fontId="0" fillId="0" borderId="0" xfId="0" applyNumberFormat="1" applyFill="1" applyBorder="1" applyAlignment="1">
      <alignment horizontal="center" vertical="center"/>
    </xf>
    <xf numFmtId="0" fontId="0" fillId="0" borderId="0" xfId="0" applyFill="1" applyBorder="1" applyAlignment="1">
      <alignment horizontal="center"/>
    </xf>
    <xf numFmtId="0" fontId="1" fillId="11" borderId="1" xfId="0" applyFont="1" applyFill="1" applyBorder="1" applyAlignment="1">
      <alignment horizontal="center" vertical="center"/>
    </xf>
    <xf numFmtId="0" fontId="1" fillId="11" borderId="1"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9" xfId="0" applyFont="1" applyFill="1" applyBorder="1" applyAlignment="1">
      <alignment horizontal="center" vertical="center" wrapText="1"/>
    </xf>
    <xf numFmtId="0" fontId="0" fillId="3" borderId="5" xfId="0" applyFill="1" applyBorder="1" applyAlignment="1">
      <alignment horizontal="center" vertical="center" wrapText="1"/>
    </xf>
    <xf numFmtId="9" fontId="0" fillId="3" borderId="1" xfId="0" applyNumberFormat="1" applyFont="1" applyFill="1" applyBorder="1" applyAlignment="1">
      <alignment horizontal="center" vertical="center" wrapText="1"/>
    </xf>
    <xf numFmtId="0" fontId="1" fillId="12" borderId="1" xfId="0" applyFont="1" applyFill="1" applyBorder="1" applyAlignment="1">
      <alignment vertical="center"/>
    </xf>
    <xf numFmtId="0" fontId="0" fillId="11" borderId="1" xfId="0" applyFill="1" applyBorder="1" applyAlignment="1">
      <alignment horizontal="center"/>
    </xf>
    <xf numFmtId="3" fontId="10" fillId="9" borderId="17" xfId="0" applyNumberFormat="1" applyFont="1" applyFill="1" applyBorder="1" applyAlignment="1">
      <alignment vertical="center" wrapText="1"/>
    </xf>
    <xf numFmtId="0" fontId="0" fillId="9" borderId="0" xfId="0" applyFill="1" applyAlignment="1">
      <alignment horizontal="center"/>
    </xf>
    <xf numFmtId="0" fontId="0" fillId="9" borderId="4" xfId="0" applyFill="1" applyBorder="1"/>
    <xf numFmtId="0" fontId="0" fillId="3" borderId="1" xfId="0" applyFont="1" applyFill="1" applyBorder="1" applyAlignment="1">
      <alignment vertical="center"/>
    </xf>
    <xf numFmtId="0" fontId="0" fillId="3" borderId="1" xfId="0" applyNumberFormat="1" applyFill="1" applyBorder="1" applyAlignment="1">
      <alignment horizontal="center" vertical="center"/>
    </xf>
    <xf numFmtId="0" fontId="0" fillId="3" borderId="1" xfId="0" applyNumberFormat="1" applyFill="1" applyBorder="1" applyAlignment="1">
      <alignment vertical="center"/>
    </xf>
    <xf numFmtId="9" fontId="0" fillId="3" borderId="1" xfId="1" applyFont="1" applyFill="1" applyBorder="1" applyAlignment="1">
      <alignment horizontal="center" vertical="center"/>
    </xf>
    <xf numFmtId="0" fontId="0" fillId="3" borderId="1" xfId="0" applyFont="1" applyFill="1" applyBorder="1" applyAlignment="1">
      <alignment horizontal="center" vertical="center" wrapText="1"/>
    </xf>
    <xf numFmtId="0" fontId="0" fillId="3" borderId="1" xfId="0" applyFill="1" applyBorder="1" applyAlignment="1">
      <alignment vertical="top" wrapText="1"/>
    </xf>
    <xf numFmtId="0" fontId="0" fillId="3" borderId="1" xfId="0" applyFont="1" applyFill="1" applyBorder="1" applyAlignment="1">
      <alignment vertical="center" wrapText="1"/>
    </xf>
    <xf numFmtId="1" fontId="0" fillId="17" borderId="1" xfId="0" applyNumberFormat="1" applyFill="1" applyBorder="1" applyAlignment="1">
      <alignment horizontal="center" vertical="center"/>
    </xf>
    <xf numFmtId="0" fontId="0" fillId="17" borderId="1" xfId="0" applyFill="1" applyBorder="1" applyAlignment="1">
      <alignment horizontal="center" vertical="center"/>
    </xf>
    <xf numFmtId="1" fontId="0" fillId="5" borderId="1" xfId="0" applyNumberFormat="1" applyFill="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wrapText="1"/>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wrapText="1"/>
    </xf>
    <xf numFmtId="0" fontId="0" fillId="0" borderId="1" xfId="0" applyBorder="1" applyAlignment="1">
      <alignment horizontal="center" vertical="center" wrapText="1"/>
    </xf>
    <xf numFmtId="0" fontId="0" fillId="0" borderId="5" xfId="0" applyBorder="1" applyAlignment="1">
      <alignment horizontal="center" wrapText="1"/>
    </xf>
    <xf numFmtId="0" fontId="0" fillId="0" borderId="13" xfId="0" applyBorder="1" applyAlignment="1">
      <alignment horizontal="center" wrapText="1"/>
    </xf>
    <xf numFmtId="0" fontId="0" fillId="0" borderId="9" xfId="0" applyBorder="1" applyAlignment="1">
      <alignment horizontal="center" wrapText="1"/>
    </xf>
    <xf numFmtId="0" fontId="0" fillId="0" borderId="5" xfId="0" applyBorder="1" applyAlignment="1">
      <alignment horizontal="center" vertical="center" wrapText="1"/>
    </xf>
    <xf numFmtId="0" fontId="0" fillId="0" borderId="13" xfId="0" applyBorder="1" applyAlignment="1">
      <alignment horizontal="center" vertical="center" wrapText="1"/>
    </xf>
    <xf numFmtId="0" fontId="0" fillId="0" borderId="9" xfId="0" applyBorder="1" applyAlignment="1">
      <alignment horizontal="center" vertical="center" wrapText="1"/>
    </xf>
    <xf numFmtId="0" fontId="0" fillId="3" borderId="5" xfId="0" applyFont="1" applyFill="1" applyBorder="1" applyAlignment="1">
      <alignment horizontal="center" vertical="center" wrapText="1"/>
    </xf>
    <xf numFmtId="0" fontId="0" fillId="3" borderId="13" xfId="0" applyFont="1" applyFill="1" applyBorder="1" applyAlignment="1">
      <alignment horizontal="center" vertical="center" wrapText="1"/>
    </xf>
    <xf numFmtId="0" fontId="0" fillId="3" borderId="9" xfId="0" applyFont="1" applyFill="1" applyBorder="1" applyAlignment="1">
      <alignment horizontal="center" vertical="center" wrapText="1"/>
    </xf>
    <xf numFmtId="0" fontId="0" fillId="3" borderId="5" xfId="0" applyFill="1" applyBorder="1" applyAlignment="1">
      <alignment horizontal="center" vertical="center"/>
    </xf>
    <xf numFmtId="0" fontId="0" fillId="3" borderId="13" xfId="0" applyFill="1" applyBorder="1" applyAlignment="1">
      <alignment horizontal="center" vertical="center"/>
    </xf>
    <xf numFmtId="0" fontId="0" fillId="3" borderId="9" xfId="0" applyFill="1" applyBorder="1" applyAlignment="1">
      <alignment horizontal="center" vertical="center"/>
    </xf>
    <xf numFmtId="0" fontId="10" fillId="3" borderId="5"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9" xfId="0" applyFont="1" applyFill="1" applyBorder="1" applyAlignment="1">
      <alignment horizontal="center" vertical="center" wrapText="1"/>
    </xf>
    <xf numFmtId="0" fontId="0" fillId="3" borderId="5" xfId="0" applyFill="1" applyBorder="1" applyAlignment="1">
      <alignment horizontal="center" vertical="center" wrapText="1"/>
    </xf>
    <xf numFmtId="0" fontId="0" fillId="3" borderId="9" xfId="0" applyFill="1" applyBorder="1" applyAlignment="1">
      <alignment horizontal="center" vertical="center" wrapText="1"/>
    </xf>
    <xf numFmtId="9" fontId="0" fillId="3" borderId="5" xfId="0" applyNumberFormat="1" applyFill="1" applyBorder="1" applyAlignment="1">
      <alignment horizontal="center" vertical="center"/>
    </xf>
    <xf numFmtId="0" fontId="21" fillId="9" borderId="14" xfId="0" applyFont="1" applyFill="1" applyBorder="1" applyAlignment="1">
      <alignment horizontal="center" vertical="center" wrapText="1"/>
    </xf>
    <xf numFmtId="0" fontId="21" fillId="9" borderId="15" xfId="0" applyFont="1" applyFill="1" applyBorder="1" applyAlignment="1">
      <alignment horizontal="center" vertical="center" wrapText="1"/>
    </xf>
    <xf numFmtId="0" fontId="21" fillId="9" borderId="16"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0" fillId="3" borderId="1" xfId="0" applyFill="1" applyBorder="1" applyAlignment="1">
      <alignment horizontal="center" vertical="center"/>
    </xf>
    <xf numFmtId="0" fontId="0" fillId="3" borderId="1" xfId="0" applyFill="1" applyBorder="1" applyAlignment="1">
      <alignment horizontal="center" vertical="center" wrapText="1"/>
    </xf>
    <xf numFmtId="0" fontId="0" fillId="3" borderId="13" xfId="0" applyFill="1" applyBorder="1" applyAlignment="1">
      <alignment horizontal="center" vertical="center" wrapText="1"/>
    </xf>
    <xf numFmtId="0" fontId="1" fillId="11" borderId="5" xfId="0" applyFont="1" applyFill="1" applyBorder="1" applyAlignment="1">
      <alignment horizontal="center" vertical="center" wrapText="1"/>
    </xf>
    <xf numFmtId="0" fontId="1" fillId="11" borderId="9" xfId="0" applyFont="1" applyFill="1" applyBorder="1" applyAlignment="1">
      <alignment horizontal="center" vertical="center" wrapText="1"/>
    </xf>
    <xf numFmtId="0" fontId="1" fillId="11" borderId="2" xfId="0" applyFont="1" applyFill="1" applyBorder="1" applyAlignment="1">
      <alignment horizontal="center" vertical="center"/>
    </xf>
    <xf numFmtId="0" fontId="1" fillId="11" borderId="4" xfId="0" applyFont="1" applyFill="1" applyBorder="1" applyAlignment="1">
      <alignment horizontal="center" vertical="center"/>
    </xf>
    <xf numFmtId="0" fontId="1" fillId="11" borderId="1" xfId="0" applyFont="1" applyFill="1" applyBorder="1" applyAlignment="1">
      <alignment horizontal="center" vertical="center"/>
    </xf>
    <xf numFmtId="0" fontId="1" fillId="11" borderId="1" xfId="0" applyFont="1" applyFill="1" applyBorder="1" applyAlignment="1">
      <alignment horizontal="center" vertical="center" wrapText="1"/>
    </xf>
    <xf numFmtId="0" fontId="0" fillId="3" borderId="5" xfId="0" applyFont="1" applyFill="1" applyBorder="1" applyAlignment="1">
      <alignment horizontal="center" vertical="center"/>
    </xf>
    <xf numFmtId="0" fontId="0" fillId="3" borderId="9" xfId="0" applyFont="1" applyFill="1" applyBorder="1" applyAlignment="1">
      <alignment horizontal="center" vertical="center"/>
    </xf>
    <xf numFmtId="0" fontId="1" fillId="9" borderId="5" xfId="0" applyFont="1" applyFill="1" applyBorder="1" applyAlignment="1">
      <alignment horizontal="center" vertical="center" wrapText="1"/>
    </xf>
    <xf numFmtId="0" fontId="1" fillId="9" borderId="9" xfId="0" applyFont="1" applyFill="1" applyBorder="1" applyAlignment="1">
      <alignment horizontal="center" vertical="center" wrapText="1"/>
    </xf>
    <xf numFmtId="0" fontId="1" fillId="10" borderId="5" xfId="0" applyFont="1" applyFill="1" applyBorder="1" applyAlignment="1">
      <alignment horizontal="center" vertical="center"/>
    </xf>
    <xf numFmtId="0" fontId="1" fillId="10" borderId="13" xfId="0" applyFont="1" applyFill="1" applyBorder="1" applyAlignment="1">
      <alignment horizontal="center" vertical="center"/>
    </xf>
    <xf numFmtId="0" fontId="1" fillId="10" borderId="9" xfId="0" applyFont="1" applyFill="1" applyBorder="1" applyAlignment="1">
      <alignment horizontal="center" vertical="center"/>
    </xf>
    <xf numFmtId="0" fontId="1" fillId="10" borderId="5" xfId="0" applyFont="1" applyFill="1" applyBorder="1" applyAlignment="1">
      <alignment horizontal="center" vertical="center" wrapText="1"/>
    </xf>
    <xf numFmtId="0" fontId="1" fillId="10" borderId="13" xfId="0" applyFont="1" applyFill="1" applyBorder="1" applyAlignment="1">
      <alignment horizontal="center" vertical="center" wrapText="1"/>
    </xf>
    <xf numFmtId="0" fontId="1" fillId="10" borderId="9" xfId="0" applyFont="1" applyFill="1" applyBorder="1" applyAlignment="1">
      <alignment horizontal="center" vertical="center" wrapText="1"/>
    </xf>
    <xf numFmtId="0" fontId="0" fillId="11" borderId="1" xfId="0" applyFill="1" applyBorder="1" applyAlignment="1">
      <alignment horizontal="center" vertical="center"/>
    </xf>
    <xf numFmtId="0" fontId="16" fillId="14" borderId="14" xfId="0" applyFont="1" applyFill="1" applyBorder="1" applyAlignment="1">
      <alignment horizontal="center" vertical="center" wrapText="1"/>
    </xf>
    <xf numFmtId="0" fontId="16" fillId="14" borderId="15" xfId="0" applyFont="1" applyFill="1" applyBorder="1" applyAlignment="1">
      <alignment horizontal="center" vertical="center" wrapText="1"/>
    </xf>
    <xf numFmtId="0" fontId="16" fillId="14" borderId="16" xfId="0" applyFont="1" applyFill="1" applyBorder="1" applyAlignment="1">
      <alignment horizontal="center" vertical="center" wrapText="1"/>
    </xf>
    <xf numFmtId="0" fontId="3" fillId="8" borderId="5" xfId="0" applyFont="1" applyFill="1" applyBorder="1" applyAlignment="1">
      <alignment horizontal="center" vertical="center" wrapText="1"/>
    </xf>
    <xf numFmtId="0" fontId="3" fillId="8" borderId="13" xfId="0" applyFont="1" applyFill="1" applyBorder="1" applyAlignment="1">
      <alignment horizontal="center" vertical="center" wrapText="1"/>
    </xf>
    <xf numFmtId="0" fontId="3" fillId="8" borderId="9" xfId="0" applyFont="1" applyFill="1" applyBorder="1" applyAlignment="1">
      <alignment horizontal="center" vertical="center" wrapText="1"/>
    </xf>
    <xf numFmtId="0" fontId="4" fillId="8" borderId="5" xfId="0" applyFont="1" applyFill="1" applyBorder="1" applyAlignment="1">
      <alignment horizontal="center" vertical="center" wrapText="1"/>
    </xf>
    <xf numFmtId="0" fontId="4" fillId="8" borderId="13" xfId="0" applyFont="1" applyFill="1" applyBorder="1" applyAlignment="1">
      <alignment horizontal="center" vertical="center" wrapText="1"/>
    </xf>
    <xf numFmtId="0" fontId="4" fillId="8" borderId="9" xfId="0" applyFont="1" applyFill="1" applyBorder="1" applyAlignment="1">
      <alignment horizontal="center" vertical="center" wrapText="1"/>
    </xf>
    <xf numFmtId="0" fontId="19" fillId="9" borderId="14" xfId="0" applyFont="1" applyFill="1" applyBorder="1" applyAlignment="1">
      <alignment horizontal="center" vertical="center" wrapText="1"/>
    </xf>
    <xf numFmtId="0" fontId="19" fillId="9" borderId="15" xfId="0" applyFont="1" applyFill="1" applyBorder="1" applyAlignment="1">
      <alignment horizontal="center" vertical="center" wrapText="1"/>
    </xf>
    <xf numFmtId="0" fontId="19" fillId="9" borderId="16"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9"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9" xfId="0" applyFont="1" applyFill="1" applyBorder="1" applyAlignment="1">
      <alignment horizontal="center" vertical="center" wrapText="1"/>
    </xf>
    <xf numFmtId="9" fontId="0" fillId="3" borderId="5" xfId="0" applyNumberFormat="1" applyFill="1" applyBorder="1" applyAlignment="1">
      <alignment horizontal="center" vertical="center" wrapText="1"/>
    </xf>
    <xf numFmtId="0" fontId="0" fillId="15" borderId="1" xfId="0" applyFill="1" applyBorder="1" applyAlignment="1">
      <alignment horizontal="center" vertical="center"/>
    </xf>
    <xf numFmtId="0" fontId="0" fillId="15" borderId="1" xfId="0" applyFill="1" applyBorder="1" applyAlignment="1">
      <alignment horizontal="center" vertical="center" wrapText="1"/>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3" fontId="13" fillId="3" borderId="5" xfId="0" applyNumberFormat="1" applyFont="1" applyFill="1" applyBorder="1" applyAlignment="1">
      <alignment horizontal="center" vertical="center" wrapText="1"/>
    </xf>
    <xf numFmtId="3" fontId="13" fillId="3" borderId="9" xfId="0" applyNumberFormat="1" applyFont="1" applyFill="1" applyBorder="1" applyAlignment="1">
      <alignment horizontal="center" vertical="center" wrapText="1"/>
    </xf>
    <xf numFmtId="0" fontId="4" fillId="3" borderId="13" xfId="0" applyFont="1" applyFill="1" applyBorder="1" applyAlignment="1">
      <alignment horizontal="center" vertical="center" wrapText="1"/>
    </xf>
    <xf numFmtId="3" fontId="11" fillId="3" borderId="5" xfId="0" applyNumberFormat="1" applyFont="1" applyFill="1" applyBorder="1" applyAlignment="1">
      <alignment horizontal="center" vertical="center" wrapText="1"/>
    </xf>
    <xf numFmtId="3" fontId="11" fillId="3" borderId="13" xfId="0" applyNumberFormat="1" applyFont="1" applyFill="1" applyBorder="1" applyAlignment="1">
      <alignment horizontal="center" vertical="center" wrapText="1"/>
    </xf>
    <xf numFmtId="3" fontId="11" fillId="3" borderId="9" xfId="0" applyNumberFormat="1" applyFont="1" applyFill="1" applyBorder="1" applyAlignment="1">
      <alignment horizontal="center" vertical="center" wrapText="1"/>
    </xf>
    <xf numFmtId="3" fontId="13" fillId="3" borderId="13" xfId="0" applyNumberFormat="1" applyFont="1" applyFill="1" applyBorder="1" applyAlignment="1">
      <alignment horizontal="center" vertical="center" wrapText="1"/>
    </xf>
    <xf numFmtId="0" fontId="14" fillId="9" borderId="14" xfId="0" applyFont="1" applyFill="1" applyBorder="1" applyAlignment="1">
      <alignment horizontal="center" vertical="center" wrapText="1"/>
    </xf>
    <xf numFmtId="0" fontId="14" fillId="9" borderId="15" xfId="0" applyFont="1" applyFill="1" applyBorder="1" applyAlignment="1">
      <alignment horizontal="center" vertical="center" wrapText="1"/>
    </xf>
    <xf numFmtId="0" fontId="14" fillId="9" borderId="16" xfId="0" applyFont="1" applyFill="1" applyBorder="1" applyAlignment="1">
      <alignment horizontal="center" vertical="center" wrapText="1"/>
    </xf>
    <xf numFmtId="9" fontId="0" fillId="3" borderId="1" xfId="0" applyNumberFormat="1" applyFont="1" applyFill="1" applyBorder="1" applyAlignment="1">
      <alignment horizontal="center" vertical="center" wrapText="1"/>
    </xf>
    <xf numFmtId="0" fontId="3" fillId="3" borderId="1" xfId="0" applyFont="1" applyFill="1" applyBorder="1" applyAlignment="1">
      <alignment horizontal="center"/>
    </xf>
    <xf numFmtId="0" fontId="11" fillId="3" borderId="18" xfId="0" applyFont="1" applyFill="1" applyBorder="1" applyAlignment="1">
      <alignment horizontal="center" vertical="center" wrapText="1"/>
    </xf>
    <xf numFmtId="1" fontId="0" fillId="8" borderId="5" xfId="0" applyNumberFormat="1" applyFill="1" applyBorder="1" applyAlignment="1">
      <alignment horizontal="center" vertical="center"/>
    </xf>
    <xf numFmtId="1" fontId="0" fillId="8" borderId="13" xfId="0" applyNumberFormat="1" applyFill="1" applyBorder="1" applyAlignment="1">
      <alignment horizontal="center" vertical="center"/>
    </xf>
    <xf numFmtId="1" fontId="0" fillId="8" borderId="9" xfId="0" applyNumberFormat="1" applyFill="1" applyBorder="1" applyAlignment="1">
      <alignment horizontal="center" vertical="center"/>
    </xf>
    <xf numFmtId="0" fontId="1" fillId="12" borderId="5" xfId="0" applyFont="1" applyFill="1" applyBorder="1" applyAlignment="1">
      <alignment horizontal="center" vertical="center"/>
    </xf>
    <xf numFmtId="0" fontId="1" fillId="12" borderId="9" xfId="0" applyFont="1" applyFill="1" applyBorder="1" applyAlignment="1">
      <alignment horizontal="center" vertical="center"/>
    </xf>
    <xf numFmtId="0" fontId="1" fillId="9" borderId="1" xfId="0" applyFont="1" applyFill="1" applyBorder="1" applyAlignment="1">
      <alignment horizontal="center" vertical="center" wrapText="1"/>
    </xf>
    <xf numFmtId="0" fontId="1" fillId="13" borderId="1" xfId="0" applyFont="1" applyFill="1" applyBorder="1" applyAlignment="1">
      <alignment horizontal="center" vertical="center"/>
    </xf>
    <xf numFmtId="0" fontId="1" fillId="9" borderId="13" xfId="0" applyFont="1" applyFill="1" applyBorder="1" applyAlignment="1">
      <alignment horizontal="center" vertical="center" wrapText="1"/>
    </xf>
    <xf numFmtId="0" fontId="2" fillId="2" borderId="11" xfId="0" applyFont="1" applyFill="1" applyBorder="1" applyAlignment="1">
      <alignment horizontal="center"/>
    </xf>
    <xf numFmtId="0" fontId="2" fillId="2" borderId="12" xfId="0" applyFont="1" applyFill="1" applyBorder="1" applyAlignment="1">
      <alignment horizontal="center"/>
    </xf>
    <xf numFmtId="9" fontId="2" fillId="2" borderId="6" xfId="0" applyNumberFormat="1" applyFont="1" applyFill="1" applyBorder="1" applyAlignment="1">
      <alignment horizontal="center"/>
    </xf>
    <xf numFmtId="0" fontId="2" fillId="2" borderId="6" xfId="0" applyFont="1" applyFill="1" applyBorder="1" applyAlignment="1">
      <alignment horizontal="center"/>
    </xf>
    <xf numFmtId="0" fontId="2" fillId="2" borderId="7" xfId="0" applyFont="1" applyFill="1" applyBorder="1" applyAlignment="1">
      <alignment horizontal="center"/>
    </xf>
    <xf numFmtId="0" fontId="5" fillId="3" borderId="8"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2" fillId="2" borderId="10" xfId="0" applyFont="1" applyFill="1" applyBorder="1" applyAlignment="1">
      <alignment horizontal="center"/>
    </xf>
    <xf numFmtId="9" fontId="2" fillId="2" borderId="9" xfId="0" applyNumberFormat="1" applyFont="1" applyFill="1" applyBorder="1" applyAlignment="1">
      <alignment horizontal="center"/>
    </xf>
    <xf numFmtId="0" fontId="2" fillId="2" borderId="9" xfId="0" applyFont="1" applyFill="1" applyBorder="1" applyAlignment="1">
      <alignment horizontal="center"/>
    </xf>
    <xf numFmtId="0" fontId="5" fillId="3" borderId="2"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6" xfId="0" applyFont="1" applyFill="1" applyBorder="1" applyAlignment="1">
      <alignment horizontal="center" vertical="center" wrapText="1"/>
    </xf>
    <xf numFmtId="9" fontId="2" fillId="2" borderId="7" xfId="0" applyNumberFormat="1" applyFont="1" applyFill="1" applyBorder="1" applyAlignment="1">
      <alignment horizontal="center"/>
    </xf>
    <xf numFmtId="0" fontId="2" fillId="2" borderId="0" xfId="0" applyFont="1" applyFill="1" applyBorder="1" applyAlignment="1">
      <alignment horizontal="center"/>
    </xf>
    <xf numFmtId="9" fontId="2" fillId="2" borderId="8" xfId="0" applyNumberFormat="1" applyFont="1" applyFill="1" applyBorder="1" applyAlignment="1">
      <alignment horizontal="center"/>
    </xf>
    <xf numFmtId="0" fontId="11" fillId="3" borderId="8" xfId="0" applyFont="1" applyFill="1" applyBorder="1" applyAlignment="1">
      <alignment horizontal="center" vertical="center" wrapText="1"/>
    </xf>
    <xf numFmtId="0" fontId="11" fillId="3" borderId="7"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2" fillId="2" borderId="5" xfId="0" applyFont="1" applyFill="1" applyBorder="1" applyAlignment="1">
      <alignment horizontal="center"/>
    </xf>
    <xf numFmtId="0" fontId="23" fillId="0" borderId="0" xfId="0" applyFont="1"/>
  </cellXfs>
  <cellStyles count="3">
    <cellStyle name="Neutral" xfId="2" builtinId="28"/>
    <cellStyle name="Normal" xfId="0" builtinId="0"/>
    <cellStyle name="Porcentaje" xfId="1" builtinId="5"/>
  </cellStyles>
  <dxfs count="876">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ont>
        <color auto="1"/>
      </font>
      <fill>
        <patternFill>
          <bgColor rgb="FFFF0000"/>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B0F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s>
  <tableStyles count="0" defaultTableStyle="TableStyleMedium2" defaultPivotStyle="PivotStyleLight16"/>
  <colors>
    <mruColors>
      <color rgb="FFFB71F4"/>
      <color rgb="FFFED8FC"/>
      <color rgb="FFE806D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AVANCE POR SUBSISTEMAS PDI</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CONSOLIDADO!$B$24:$B$28</c:f>
              <c:strCache>
                <c:ptCount val="5"/>
                <c:pt idx="0">
                  <c:v>SUBSISTEMA DE FORMACIÓN</c:v>
                </c:pt>
                <c:pt idx="1">
                  <c:v>SUBSISTEMA DE INVESTIGACIÓN</c:v>
                </c:pt>
                <c:pt idx="2">
                  <c:v>SUBSISTEMA DE PROYECCION SOCIAL</c:v>
                </c:pt>
                <c:pt idx="3">
                  <c:v>SUBSISTEMA DE BIENESTAR</c:v>
                </c:pt>
                <c:pt idx="4">
                  <c:v>SUBSISTEMA ADMINISTRATIVO</c:v>
                </c:pt>
              </c:strCache>
            </c:strRef>
          </c:cat>
          <c:val>
            <c:numRef>
              <c:f>CONSOLIDADO!$C$24:$C$28</c:f>
              <c:numCache>
                <c:formatCode>General</c:formatCode>
                <c:ptCount val="5"/>
                <c:pt idx="0">
                  <c:v>40</c:v>
                </c:pt>
                <c:pt idx="1">
                  <c:v>64</c:v>
                </c:pt>
                <c:pt idx="2">
                  <c:v>40</c:v>
                </c:pt>
                <c:pt idx="3">
                  <c:v>53</c:v>
                </c:pt>
                <c:pt idx="4">
                  <c:v>38</c:v>
                </c:pt>
              </c:numCache>
            </c:numRef>
          </c:val>
        </c:ser>
        <c:dLbls>
          <c:showLegendKey val="0"/>
          <c:showVal val="1"/>
          <c:showCatName val="0"/>
          <c:showSerName val="0"/>
          <c:showPercent val="0"/>
          <c:showBubbleSize val="0"/>
        </c:dLbls>
        <c:gapWidth val="150"/>
        <c:shape val="box"/>
        <c:axId val="83892864"/>
        <c:axId val="84260352"/>
        <c:axId val="0"/>
      </c:bar3DChart>
      <c:catAx>
        <c:axId val="83892864"/>
        <c:scaling>
          <c:orientation val="minMax"/>
        </c:scaling>
        <c:delete val="0"/>
        <c:axPos val="b"/>
        <c:majorTickMark val="none"/>
        <c:minorTickMark val="none"/>
        <c:tickLblPos val="nextTo"/>
        <c:crossAx val="84260352"/>
        <c:crosses val="autoZero"/>
        <c:auto val="1"/>
        <c:lblAlgn val="ctr"/>
        <c:lblOffset val="100"/>
        <c:noMultiLvlLbl val="0"/>
      </c:catAx>
      <c:valAx>
        <c:axId val="84260352"/>
        <c:scaling>
          <c:orientation val="minMax"/>
        </c:scaling>
        <c:delete val="1"/>
        <c:axPos val="l"/>
        <c:numFmt formatCode="General" sourceLinked="1"/>
        <c:majorTickMark val="out"/>
        <c:minorTickMark val="none"/>
        <c:tickLblPos val="nextTo"/>
        <c:crossAx val="83892864"/>
        <c:crosses val="autoZero"/>
        <c:crossBetween val="between"/>
      </c:valAx>
    </c:plotArea>
    <c:plotVisOnly val="1"/>
    <c:dispBlanksAs val="gap"/>
    <c:showDLblsOverMax val="0"/>
  </c:chart>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142875</xdr:colOff>
      <xdr:row>2</xdr:row>
      <xdr:rowOff>114300</xdr:rowOff>
    </xdr:from>
    <xdr:to>
      <xdr:col>1</xdr:col>
      <xdr:colOff>657225</xdr:colOff>
      <xdr:row>4</xdr:row>
      <xdr:rowOff>133350</xdr:rowOff>
    </xdr:to>
    <xdr:sp macro="" textlink="">
      <xdr:nvSpPr>
        <xdr:cNvPr id="2" name="1 Elipse"/>
        <xdr:cNvSpPr/>
      </xdr:nvSpPr>
      <xdr:spPr>
        <a:xfrm>
          <a:off x="904875" y="933450"/>
          <a:ext cx="514350" cy="514350"/>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5</xdr:row>
      <xdr:rowOff>95250</xdr:rowOff>
    </xdr:from>
    <xdr:to>
      <xdr:col>1</xdr:col>
      <xdr:colOff>657225</xdr:colOff>
      <xdr:row>7</xdr:row>
      <xdr:rowOff>133350</xdr:rowOff>
    </xdr:to>
    <xdr:sp macro="" textlink="">
      <xdr:nvSpPr>
        <xdr:cNvPr id="3" name="2 Elipse"/>
        <xdr:cNvSpPr/>
      </xdr:nvSpPr>
      <xdr:spPr>
        <a:xfrm>
          <a:off x="904875" y="1657350"/>
          <a:ext cx="514350" cy="53340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14</xdr:row>
      <xdr:rowOff>95250</xdr:rowOff>
    </xdr:from>
    <xdr:to>
      <xdr:col>1</xdr:col>
      <xdr:colOff>666750</xdr:colOff>
      <xdr:row>16</xdr:row>
      <xdr:rowOff>133350</xdr:rowOff>
    </xdr:to>
    <xdr:sp macro="" textlink="">
      <xdr:nvSpPr>
        <xdr:cNvPr id="4" name="3 Elipse"/>
        <xdr:cNvSpPr/>
      </xdr:nvSpPr>
      <xdr:spPr>
        <a:xfrm>
          <a:off x="914400" y="3886200"/>
          <a:ext cx="514350" cy="533400"/>
        </a:xfrm>
        <a:prstGeom prst="ellipse">
          <a:avLst/>
        </a:prstGeom>
        <a:solidFill>
          <a:schemeClr val="tx1">
            <a:lumMod val="50000"/>
            <a:lumOff val="5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17</xdr:row>
      <xdr:rowOff>114299</xdr:rowOff>
    </xdr:from>
    <xdr:to>
      <xdr:col>1</xdr:col>
      <xdr:colOff>666750</xdr:colOff>
      <xdr:row>19</xdr:row>
      <xdr:rowOff>142874</xdr:rowOff>
    </xdr:to>
    <xdr:sp macro="" textlink="">
      <xdr:nvSpPr>
        <xdr:cNvPr id="5" name="4 Elipse"/>
        <xdr:cNvSpPr/>
      </xdr:nvSpPr>
      <xdr:spPr>
        <a:xfrm>
          <a:off x="914400" y="4648199"/>
          <a:ext cx="514350" cy="523875"/>
        </a:xfrm>
        <a:prstGeom prst="ellipse">
          <a:avLst/>
        </a:prstGeom>
        <a:solidFill>
          <a:srgbClr val="FF33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8</xdr:row>
      <xdr:rowOff>123825</xdr:rowOff>
    </xdr:from>
    <xdr:to>
      <xdr:col>1</xdr:col>
      <xdr:colOff>666750</xdr:colOff>
      <xdr:row>10</xdr:row>
      <xdr:rowOff>161925</xdr:rowOff>
    </xdr:to>
    <xdr:sp macro="" textlink="">
      <xdr:nvSpPr>
        <xdr:cNvPr id="6" name="5 Elipse"/>
        <xdr:cNvSpPr/>
      </xdr:nvSpPr>
      <xdr:spPr>
        <a:xfrm>
          <a:off x="914400" y="2428875"/>
          <a:ext cx="514350" cy="533400"/>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11</xdr:row>
      <xdr:rowOff>85724</xdr:rowOff>
    </xdr:from>
    <xdr:to>
      <xdr:col>1</xdr:col>
      <xdr:colOff>666750</xdr:colOff>
      <xdr:row>13</xdr:row>
      <xdr:rowOff>152399</xdr:rowOff>
    </xdr:to>
    <xdr:sp macro="" textlink="">
      <xdr:nvSpPr>
        <xdr:cNvPr id="7" name="6 Elipse"/>
        <xdr:cNvSpPr/>
      </xdr:nvSpPr>
      <xdr:spPr>
        <a:xfrm>
          <a:off x="914400" y="3133724"/>
          <a:ext cx="514350" cy="561975"/>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31</xdr:row>
      <xdr:rowOff>114300</xdr:rowOff>
    </xdr:from>
    <xdr:to>
      <xdr:col>1</xdr:col>
      <xdr:colOff>657225</xdr:colOff>
      <xdr:row>33</xdr:row>
      <xdr:rowOff>133350</xdr:rowOff>
    </xdr:to>
    <xdr:sp macro="" textlink="">
      <xdr:nvSpPr>
        <xdr:cNvPr id="8" name="7 Elipse"/>
        <xdr:cNvSpPr/>
      </xdr:nvSpPr>
      <xdr:spPr>
        <a:xfrm>
          <a:off x="904875" y="933450"/>
          <a:ext cx="514350" cy="514350"/>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34</xdr:row>
      <xdr:rowOff>95250</xdr:rowOff>
    </xdr:from>
    <xdr:to>
      <xdr:col>1</xdr:col>
      <xdr:colOff>657225</xdr:colOff>
      <xdr:row>36</xdr:row>
      <xdr:rowOff>133350</xdr:rowOff>
    </xdr:to>
    <xdr:sp macro="" textlink="">
      <xdr:nvSpPr>
        <xdr:cNvPr id="9" name="8 Elipse"/>
        <xdr:cNvSpPr/>
      </xdr:nvSpPr>
      <xdr:spPr>
        <a:xfrm>
          <a:off x="904875" y="1657350"/>
          <a:ext cx="514350" cy="53340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43</xdr:row>
      <xdr:rowOff>114299</xdr:rowOff>
    </xdr:from>
    <xdr:to>
      <xdr:col>1</xdr:col>
      <xdr:colOff>666750</xdr:colOff>
      <xdr:row>45</xdr:row>
      <xdr:rowOff>142874</xdr:rowOff>
    </xdr:to>
    <xdr:sp macro="" textlink="">
      <xdr:nvSpPr>
        <xdr:cNvPr id="11" name="10 Elipse"/>
        <xdr:cNvSpPr/>
      </xdr:nvSpPr>
      <xdr:spPr>
        <a:xfrm>
          <a:off x="914400" y="4648199"/>
          <a:ext cx="514350" cy="523875"/>
        </a:xfrm>
        <a:prstGeom prst="ellipse">
          <a:avLst/>
        </a:prstGeom>
        <a:solidFill>
          <a:srgbClr val="FF33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37</xdr:row>
      <xdr:rowOff>123825</xdr:rowOff>
    </xdr:from>
    <xdr:to>
      <xdr:col>1</xdr:col>
      <xdr:colOff>666750</xdr:colOff>
      <xdr:row>39</xdr:row>
      <xdr:rowOff>161925</xdr:rowOff>
    </xdr:to>
    <xdr:sp macro="" textlink="">
      <xdr:nvSpPr>
        <xdr:cNvPr id="12" name="11 Elipse"/>
        <xdr:cNvSpPr/>
      </xdr:nvSpPr>
      <xdr:spPr>
        <a:xfrm>
          <a:off x="914400" y="2428875"/>
          <a:ext cx="514350" cy="533400"/>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40</xdr:row>
      <xdr:rowOff>85724</xdr:rowOff>
    </xdr:from>
    <xdr:to>
      <xdr:col>1</xdr:col>
      <xdr:colOff>666750</xdr:colOff>
      <xdr:row>42</xdr:row>
      <xdr:rowOff>152399</xdr:rowOff>
    </xdr:to>
    <xdr:sp macro="" textlink="">
      <xdr:nvSpPr>
        <xdr:cNvPr id="13" name="12 Elipse"/>
        <xdr:cNvSpPr/>
      </xdr:nvSpPr>
      <xdr:spPr>
        <a:xfrm>
          <a:off x="914400" y="3133724"/>
          <a:ext cx="514350" cy="561975"/>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229620</xdr:colOff>
      <xdr:row>17</xdr:row>
      <xdr:rowOff>41840</xdr:rowOff>
    </xdr:from>
    <xdr:to>
      <xdr:col>24</xdr:col>
      <xdr:colOff>100352</xdr:colOff>
      <xdr:row>36</xdr:row>
      <xdr:rowOff>154780</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46"/>
  <sheetViews>
    <sheetView workbookViewId="0">
      <selection activeCell="E4" sqref="E4"/>
    </sheetView>
  </sheetViews>
  <sheetFormatPr baseColWidth="10" defaultRowHeight="15" x14ac:dyDescent="0.25"/>
  <cols>
    <col min="2" max="2" width="13" customWidth="1"/>
    <col min="3" max="4" width="20.7109375" customWidth="1"/>
    <col min="6" max="6" width="15.5703125" customWidth="1"/>
    <col min="7" max="7" width="23.140625" customWidth="1"/>
    <col min="8" max="8" width="17.7109375" customWidth="1"/>
  </cols>
  <sheetData>
    <row r="2" spans="2:4" ht="20.100000000000001" customHeight="1" x14ac:dyDescent="0.25">
      <c r="B2" s="27" t="s">
        <v>116</v>
      </c>
      <c r="C2" s="27" t="s">
        <v>117</v>
      </c>
      <c r="D2" s="27" t="s">
        <v>118</v>
      </c>
    </row>
    <row r="3" spans="2:4" ht="20.100000000000001" customHeight="1" x14ac:dyDescent="0.25">
      <c r="B3" s="186"/>
      <c r="C3" s="187" t="s">
        <v>127</v>
      </c>
      <c r="D3" s="188" t="s">
        <v>119</v>
      </c>
    </row>
    <row r="4" spans="2:4" ht="20.100000000000001" customHeight="1" x14ac:dyDescent="0.25">
      <c r="B4" s="186"/>
      <c r="C4" s="187"/>
      <c r="D4" s="188"/>
    </row>
    <row r="5" spans="2:4" ht="20.100000000000001" customHeight="1" x14ac:dyDescent="0.25">
      <c r="B5" s="186"/>
      <c r="C5" s="187"/>
      <c r="D5" s="188"/>
    </row>
    <row r="6" spans="2:4" ht="20.100000000000001" customHeight="1" x14ac:dyDescent="0.25">
      <c r="B6" s="186"/>
      <c r="C6" s="189" t="s">
        <v>128</v>
      </c>
      <c r="D6" s="188" t="s">
        <v>120</v>
      </c>
    </row>
    <row r="7" spans="2:4" ht="20.100000000000001" customHeight="1" x14ac:dyDescent="0.25">
      <c r="B7" s="186"/>
      <c r="C7" s="189"/>
      <c r="D7" s="188"/>
    </row>
    <row r="8" spans="2:4" ht="20.100000000000001" customHeight="1" x14ac:dyDescent="0.25">
      <c r="B8" s="186"/>
      <c r="C8" s="189"/>
      <c r="D8" s="188"/>
    </row>
    <row r="9" spans="2:4" ht="20.100000000000001" customHeight="1" x14ac:dyDescent="0.25">
      <c r="B9" s="186"/>
      <c r="C9" s="188" t="s">
        <v>129</v>
      </c>
      <c r="D9" s="188" t="s">
        <v>121</v>
      </c>
    </row>
    <row r="10" spans="2:4" ht="20.100000000000001" customHeight="1" x14ac:dyDescent="0.25">
      <c r="B10" s="186"/>
      <c r="C10" s="188"/>
      <c r="D10" s="188"/>
    </row>
    <row r="11" spans="2:4" ht="20.100000000000001" customHeight="1" x14ac:dyDescent="0.25">
      <c r="B11" s="186"/>
      <c r="C11" s="188"/>
      <c r="D11" s="188"/>
    </row>
    <row r="12" spans="2:4" ht="20.100000000000001" customHeight="1" x14ac:dyDescent="0.25">
      <c r="B12" s="186"/>
      <c r="C12" s="189" t="s">
        <v>130</v>
      </c>
      <c r="D12" s="188" t="s">
        <v>122</v>
      </c>
    </row>
    <row r="13" spans="2:4" ht="20.100000000000001" customHeight="1" x14ac:dyDescent="0.25">
      <c r="B13" s="186"/>
      <c r="C13" s="189"/>
      <c r="D13" s="188"/>
    </row>
    <row r="14" spans="2:4" ht="20.100000000000001" customHeight="1" x14ac:dyDescent="0.25">
      <c r="B14" s="186"/>
      <c r="C14" s="189"/>
      <c r="D14" s="188"/>
    </row>
    <row r="15" spans="2:4" ht="20.100000000000001" customHeight="1" x14ac:dyDescent="0.25">
      <c r="B15" s="186"/>
      <c r="C15" s="187" t="s">
        <v>123</v>
      </c>
      <c r="D15" s="190" t="s">
        <v>124</v>
      </c>
    </row>
    <row r="16" spans="2:4" ht="20.100000000000001" customHeight="1" x14ac:dyDescent="0.25">
      <c r="B16" s="186"/>
      <c r="C16" s="187"/>
      <c r="D16" s="191"/>
    </row>
    <row r="17" spans="2:4" ht="20.100000000000001" customHeight="1" x14ac:dyDescent="0.25">
      <c r="B17" s="186"/>
      <c r="C17" s="187"/>
      <c r="D17" s="192"/>
    </row>
    <row r="18" spans="2:4" ht="20.100000000000001" customHeight="1" x14ac:dyDescent="0.25">
      <c r="B18" s="186"/>
      <c r="C18" s="187" t="s">
        <v>125</v>
      </c>
      <c r="D18" s="190" t="s">
        <v>126</v>
      </c>
    </row>
    <row r="19" spans="2:4" ht="20.100000000000001" customHeight="1" x14ac:dyDescent="0.25">
      <c r="B19" s="186"/>
      <c r="C19" s="187"/>
      <c r="D19" s="191"/>
    </row>
    <row r="20" spans="2:4" ht="20.100000000000001" customHeight="1" x14ac:dyDescent="0.25">
      <c r="B20" s="186"/>
      <c r="C20" s="187"/>
      <c r="D20" s="192"/>
    </row>
    <row r="21" spans="2:4" ht="20.100000000000001" customHeight="1" x14ac:dyDescent="0.25">
      <c r="B21" s="19"/>
      <c r="C21" s="184"/>
      <c r="D21" s="185"/>
    </row>
    <row r="22" spans="2:4" ht="20.100000000000001" customHeight="1" x14ac:dyDescent="0.25">
      <c r="B22" s="19"/>
      <c r="C22" s="184"/>
      <c r="D22" s="185"/>
    </row>
    <row r="23" spans="2:4" ht="20.100000000000001" customHeight="1" x14ac:dyDescent="0.25">
      <c r="B23" s="19"/>
      <c r="C23" s="184"/>
      <c r="D23" s="185"/>
    </row>
    <row r="24" spans="2:4" ht="20.100000000000001" customHeight="1" x14ac:dyDescent="0.25">
      <c r="B24" s="19"/>
      <c r="C24" s="184"/>
      <c r="D24" s="185"/>
    </row>
    <row r="25" spans="2:4" ht="20.100000000000001" customHeight="1" x14ac:dyDescent="0.25">
      <c r="B25" s="19"/>
      <c r="C25" s="184"/>
      <c r="D25" s="185"/>
    </row>
    <row r="26" spans="2:4" ht="15.75" customHeight="1" x14ac:dyDescent="0.25"/>
    <row r="31" spans="2:4" x14ac:dyDescent="0.25">
      <c r="B31" s="27" t="s">
        <v>116</v>
      </c>
      <c r="C31" s="27" t="s">
        <v>117</v>
      </c>
      <c r="D31" s="27" t="s">
        <v>118</v>
      </c>
    </row>
    <row r="32" spans="2:4" x14ac:dyDescent="0.25">
      <c r="B32" s="186"/>
      <c r="C32" s="187" t="s">
        <v>774</v>
      </c>
      <c r="D32" s="193" t="s">
        <v>119</v>
      </c>
    </row>
    <row r="33" spans="2:4" x14ac:dyDescent="0.25">
      <c r="B33" s="186"/>
      <c r="C33" s="187"/>
      <c r="D33" s="194"/>
    </row>
    <row r="34" spans="2:4" ht="18.75" customHeight="1" x14ac:dyDescent="0.25">
      <c r="B34" s="186"/>
      <c r="C34" s="187"/>
      <c r="D34" s="195"/>
    </row>
    <row r="35" spans="2:4" x14ac:dyDescent="0.25">
      <c r="B35" s="186"/>
      <c r="C35" s="189" t="s">
        <v>776</v>
      </c>
      <c r="D35" s="193" t="s">
        <v>120</v>
      </c>
    </row>
    <row r="36" spans="2:4" x14ac:dyDescent="0.25">
      <c r="B36" s="186"/>
      <c r="C36" s="189"/>
      <c r="D36" s="194"/>
    </row>
    <row r="37" spans="2:4" ht="18" customHeight="1" x14ac:dyDescent="0.25">
      <c r="B37" s="186"/>
      <c r="C37" s="189"/>
      <c r="D37" s="195"/>
    </row>
    <row r="38" spans="2:4" x14ac:dyDescent="0.25">
      <c r="B38" s="186"/>
      <c r="C38" s="193" t="s">
        <v>777</v>
      </c>
      <c r="D38" s="193" t="s">
        <v>121</v>
      </c>
    </row>
    <row r="39" spans="2:4" x14ac:dyDescent="0.25">
      <c r="B39" s="186"/>
      <c r="C39" s="194"/>
      <c r="D39" s="194"/>
    </row>
    <row r="40" spans="2:4" ht="20.25" customHeight="1" x14ac:dyDescent="0.25">
      <c r="B40" s="186"/>
      <c r="C40" s="195"/>
      <c r="D40" s="195"/>
    </row>
    <row r="41" spans="2:4" x14ac:dyDescent="0.25">
      <c r="B41" s="186"/>
      <c r="C41" s="189" t="s">
        <v>775</v>
      </c>
      <c r="D41" s="188" t="s">
        <v>122</v>
      </c>
    </row>
    <row r="42" spans="2:4" x14ac:dyDescent="0.25">
      <c r="B42" s="186"/>
      <c r="C42" s="189"/>
      <c r="D42" s="188"/>
    </row>
    <row r="43" spans="2:4" ht="21" customHeight="1" x14ac:dyDescent="0.25">
      <c r="B43" s="186"/>
      <c r="C43" s="189"/>
      <c r="D43" s="188"/>
    </row>
    <row r="44" spans="2:4" x14ac:dyDescent="0.25">
      <c r="B44" s="186"/>
      <c r="C44" s="187" t="s">
        <v>125</v>
      </c>
      <c r="D44" s="193" t="s">
        <v>126</v>
      </c>
    </row>
    <row r="45" spans="2:4" x14ac:dyDescent="0.25">
      <c r="B45" s="186"/>
      <c r="C45" s="187"/>
      <c r="D45" s="194"/>
    </row>
    <row r="46" spans="2:4" ht="21.75" customHeight="1" x14ac:dyDescent="0.25">
      <c r="B46" s="186"/>
      <c r="C46" s="187"/>
      <c r="D46" s="195"/>
    </row>
  </sheetData>
  <mergeCells count="33">
    <mergeCell ref="B44:B46"/>
    <mergeCell ref="C44:C46"/>
    <mergeCell ref="D44:D46"/>
    <mergeCell ref="B38:B40"/>
    <mergeCell ref="C38:C40"/>
    <mergeCell ref="D38:D40"/>
    <mergeCell ref="B41:B43"/>
    <mergeCell ref="C41:C43"/>
    <mergeCell ref="D41:D43"/>
    <mergeCell ref="B32:B34"/>
    <mergeCell ref="C32:C34"/>
    <mergeCell ref="D32:D34"/>
    <mergeCell ref="B35:B37"/>
    <mergeCell ref="C35:C37"/>
    <mergeCell ref="D35:D37"/>
    <mergeCell ref="B15:B17"/>
    <mergeCell ref="C15:C17"/>
    <mergeCell ref="D15:D17"/>
    <mergeCell ref="B18:B20"/>
    <mergeCell ref="C18:C20"/>
    <mergeCell ref="D18:D20"/>
    <mergeCell ref="B9:B11"/>
    <mergeCell ref="C9:C11"/>
    <mergeCell ref="D9:D11"/>
    <mergeCell ref="B12:B14"/>
    <mergeCell ref="C12:C14"/>
    <mergeCell ref="D12:D14"/>
    <mergeCell ref="B3:B5"/>
    <mergeCell ref="C3:C5"/>
    <mergeCell ref="D3:D5"/>
    <mergeCell ref="B6:B8"/>
    <mergeCell ref="C6:C8"/>
    <mergeCell ref="D6:D8"/>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178"/>
  <sheetViews>
    <sheetView zoomScale="90" zoomScaleNormal="90" workbookViewId="0">
      <pane xSplit="1" ySplit="3" topLeftCell="B4" activePane="bottomRight" state="frozen"/>
      <selection pane="topRight" activeCell="B1" sqref="B1"/>
      <selection pane="bottomLeft" activeCell="A4" sqref="A4"/>
      <selection pane="bottomRight" activeCell="T109" sqref="T109"/>
    </sheetView>
  </sheetViews>
  <sheetFormatPr baseColWidth="10" defaultRowHeight="15" x14ac:dyDescent="0.25"/>
  <cols>
    <col min="1" max="1" width="13.85546875" customWidth="1"/>
    <col min="2" max="2" width="9.140625" customWidth="1"/>
    <col min="3" max="3" width="37.140625" customWidth="1"/>
    <col min="5" max="5" width="12.42578125" customWidth="1"/>
    <col min="6" max="6" width="16.28515625" customWidth="1"/>
    <col min="7" max="8" width="14.85546875" customWidth="1"/>
    <col min="9" max="9" width="19.42578125" customWidth="1"/>
    <col min="10" max="10" width="16.5703125" style="77" customWidth="1"/>
    <col min="11" max="11" width="14.42578125" customWidth="1"/>
    <col min="13" max="13" width="14.7109375" customWidth="1"/>
    <col min="15" max="15" width="13.7109375" customWidth="1"/>
    <col min="17" max="17" width="14" customWidth="1"/>
    <col min="20" max="20" width="12.85546875" customWidth="1"/>
    <col min="21" max="21" width="91.85546875" customWidth="1"/>
  </cols>
  <sheetData>
    <row r="1" spans="1:24" ht="15" customHeight="1" x14ac:dyDescent="0.25">
      <c r="A1" s="235"/>
      <c r="B1" s="235" t="s">
        <v>131</v>
      </c>
      <c r="C1" s="235" t="s">
        <v>132</v>
      </c>
      <c r="D1" s="238" t="s">
        <v>133</v>
      </c>
      <c r="E1" s="235" t="s">
        <v>134</v>
      </c>
      <c r="F1" s="223" t="s">
        <v>135</v>
      </c>
      <c r="G1" s="223" t="s">
        <v>136</v>
      </c>
      <c r="H1" s="223" t="s">
        <v>137</v>
      </c>
      <c r="I1" s="225" t="s">
        <v>138</v>
      </c>
      <c r="J1" s="228" t="s">
        <v>139</v>
      </c>
      <c r="K1" s="231" t="s">
        <v>140</v>
      </c>
      <c r="L1" s="231"/>
      <c r="M1" s="231"/>
      <c r="N1" s="231"/>
      <c r="O1" s="231"/>
      <c r="P1" s="231"/>
      <c r="Q1" s="215" t="s">
        <v>141</v>
      </c>
      <c r="R1" s="270" t="s">
        <v>143</v>
      </c>
      <c r="S1" s="270" t="s">
        <v>142</v>
      </c>
      <c r="T1" s="270" t="s">
        <v>144</v>
      </c>
      <c r="U1" s="169" t="s">
        <v>145</v>
      </c>
      <c r="V1" s="90"/>
      <c r="W1" s="90"/>
      <c r="X1" s="90"/>
    </row>
    <row r="2" spans="1:24" x14ac:dyDescent="0.25">
      <c r="A2" s="236"/>
      <c r="B2" s="236"/>
      <c r="C2" s="236"/>
      <c r="D2" s="239"/>
      <c r="E2" s="236"/>
      <c r="F2" s="274"/>
      <c r="G2" s="224"/>
      <c r="H2" s="224"/>
      <c r="I2" s="226"/>
      <c r="J2" s="229"/>
      <c r="K2" s="217" t="s">
        <v>146</v>
      </c>
      <c r="L2" s="218"/>
      <c r="M2" s="219" t="s">
        <v>147</v>
      </c>
      <c r="N2" s="219"/>
      <c r="O2" s="220" t="s">
        <v>148</v>
      </c>
      <c r="P2" s="220"/>
      <c r="Q2" s="216"/>
      <c r="R2" s="271"/>
      <c r="S2" s="271"/>
      <c r="T2" s="271"/>
      <c r="U2" s="169"/>
      <c r="V2" s="90"/>
      <c r="W2" s="90"/>
      <c r="X2" s="90"/>
    </row>
    <row r="3" spans="1:24" ht="15" customHeight="1" x14ac:dyDescent="0.25">
      <c r="A3" s="237"/>
      <c r="B3" s="237"/>
      <c r="C3" s="237"/>
      <c r="D3" s="240"/>
      <c r="E3" s="237"/>
      <c r="F3" s="272" t="s">
        <v>149</v>
      </c>
      <c r="G3" s="272"/>
      <c r="H3" s="272"/>
      <c r="I3" s="227"/>
      <c r="J3" s="230"/>
      <c r="K3" s="163" t="s">
        <v>150</v>
      </c>
      <c r="L3" s="163" t="s">
        <v>151</v>
      </c>
      <c r="M3" s="163" t="s">
        <v>150</v>
      </c>
      <c r="N3" s="163" t="s">
        <v>151</v>
      </c>
      <c r="O3" s="164" t="s">
        <v>150</v>
      </c>
      <c r="P3" s="164" t="s">
        <v>151</v>
      </c>
      <c r="Q3" s="170"/>
      <c r="R3" s="273" t="s">
        <v>152</v>
      </c>
      <c r="S3" s="273"/>
      <c r="T3" s="273"/>
      <c r="U3" s="169"/>
      <c r="V3" s="90"/>
      <c r="W3" s="90"/>
      <c r="X3" s="90"/>
    </row>
    <row r="4" spans="1:24" ht="75" customHeight="1" x14ac:dyDescent="0.25">
      <c r="A4" s="196" t="s">
        <v>3</v>
      </c>
      <c r="B4" s="6" t="s">
        <v>361</v>
      </c>
      <c r="C4" s="129" t="s">
        <v>362</v>
      </c>
      <c r="D4" s="153">
        <v>510</v>
      </c>
      <c r="E4" s="154" t="s">
        <v>363</v>
      </c>
      <c r="F4" s="30">
        <v>15000000</v>
      </c>
      <c r="G4" s="30">
        <v>0</v>
      </c>
      <c r="H4" s="30">
        <f t="shared" ref="H4:H15" si="0">(F4-G4)</f>
        <v>15000000</v>
      </c>
      <c r="I4" s="221" t="s">
        <v>364</v>
      </c>
      <c r="J4" s="221" t="s">
        <v>365</v>
      </c>
      <c r="K4" s="34">
        <v>2</v>
      </c>
      <c r="L4" s="111">
        <v>0.05</v>
      </c>
      <c r="M4" s="34">
        <v>3</v>
      </c>
      <c r="N4" s="111">
        <v>0.1</v>
      </c>
      <c r="O4" s="31">
        <v>4</v>
      </c>
      <c r="P4" s="58">
        <v>0.1</v>
      </c>
      <c r="Q4" s="58">
        <v>0.25</v>
      </c>
      <c r="R4" s="73">
        <f t="shared" ref="R4:R9" si="1">(G4/F4)*100</f>
        <v>0</v>
      </c>
      <c r="S4" s="73">
        <v>68</v>
      </c>
      <c r="T4" s="127">
        <f>(R4*S4)/100</f>
        <v>0</v>
      </c>
      <c r="U4" s="79" t="s">
        <v>366</v>
      </c>
      <c r="V4" s="92"/>
      <c r="W4" s="92"/>
      <c r="X4" s="92"/>
    </row>
    <row r="5" spans="1:24" ht="75" customHeight="1" x14ac:dyDescent="0.25">
      <c r="A5" s="197"/>
      <c r="B5" s="6" t="s">
        <v>367</v>
      </c>
      <c r="C5" s="129" t="s">
        <v>368</v>
      </c>
      <c r="D5" s="153">
        <v>510</v>
      </c>
      <c r="E5" s="154" t="s">
        <v>363</v>
      </c>
      <c r="F5" s="30">
        <v>10000000</v>
      </c>
      <c r="G5" s="30">
        <v>0</v>
      </c>
      <c r="H5" s="30">
        <f t="shared" si="0"/>
        <v>10000000</v>
      </c>
      <c r="I5" s="222"/>
      <c r="J5" s="222"/>
      <c r="K5" s="34">
        <v>6</v>
      </c>
      <c r="L5" s="111">
        <v>0.05</v>
      </c>
      <c r="M5" s="34">
        <v>7</v>
      </c>
      <c r="N5" s="111">
        <v>0.1</v>
      </c>
      <c r="O5" s="31">
        <v>6</v>
      </c>
      <c r="P5" s="58">
        <v>0.1</v>
      </c>
      <c r="Q5" s="58">
        <v>0.25</v>
      </c>
      <c r="R5" s="73">
        <f t="shared" si="1"/>
        <v>0</v>
      </c>
      <c r="S5" s="73">
        <v>25</v>
      </c>
      <c r="T5" s="127">
        <f t="shared" ref="T5:T7" si="2">(R5*S5)/100</f>
        <v>0</v>
      </c>
      <c r="U5" s="179" t="s">
        <v>369</v>
      </c>
      <c r="V5" s="93"/>
      <c r="W5" s="93"/>
      <c r="X5" s="93"/>
    </row>
    <row r="6" spans="1:24" ht="60" x14ac:dyDescent="0.25">
      <c r="A6" s="197"/>
      <c r="B6" s="6" t="s">
        <v>370</v>
      </c>
      <c r="C6" s="129" t="s">
        <v>371</v>
      </c>
      <c r="D6" s="165">
        <v>510</v>
      </c>
      <c r="E6" s="154" t="s">
        <v>363</v>
      </c>
      <c r="F6" s="30">
        <v>5000000</v>
      </c>
      <c r="G6" s="30">
        <v>0</v>
      </c>
      <c r="H6" s="30">
        <f t="shared" si="0"/>
        <v>5000000</v>
      </c>
      <c r="I6" s="174"/>
      <c r="J6" s="174"/>
      <c r="K6" s="34"/>
      <c r="L6" s="111"/>
      <c r="M6" s="34"/>
      <c r="N6" s="111"/>
      <c r="O6" s="31">
        <v>1</v>
      </c>
      <c r="P6" s="58">
        <v>0.25</v>
      </c>
      <c r="Q6" s="58">
        <v>0.25</v>
      </c>
      <c r="R6" s="73">
        <f t="shared" si="1"/>
        <v>0</v>
      </c>
      <c r="S6" s="73">
        <v>25</v>
      </c>
      <c r="T6" s="127">
        <f t="shared" si="2"/>
        <v>0</v>
      </c>
      <c r="U6" s="34" t="s">
        <v>372</v>
      </c>
      <c r="V6" s="94"/>
      <c r="W6" s="94"/>
      <c r="X6" s="94"/>
    </row>
    <row r="7" spans="1:24" ht="45" customHeight="1" x14ac:dyDescent="0.25">
      <c r="A7" s="197"/>
      <c r="B7" s="6" t="s">
        <v>373</v>
      </c>
      <c r="C7" s="129" t="s">
        <v>374</v>
      </c>
      <c r="D7" s="153">
        <v>510</v>
      </c>
      <c r="E7" s="154" t="s">
        <v>363</v>
      </c>
      <c r="F7" s="30">
        <v>10000000</v>
      </c>
      <c r="G7" s="30">
        <v>0</v>
      </c>
      <c r="H7" s="99">
        <f t="shared" si="0"/>
        <v>10000000</v>
      </c>
      <c r="I7" s="174"/>
      <c r="J7" s="174"/>
      <c r="K7" s="34">
        <v>4</v>
      </c>
      <c r="L7" s="111">
        <v>0.05</v>
      </c>
      <c r="M7" s="34">
        <v>4</v>
      </c>
      <c r="N7" s="111">
        <v>0.1</v>
      </c>
      <c r="O7" s="31">
        <v>4</v>
      </c>
      <c r="P7" s="58">
        <v>0.19</v>
      </c>
      <c r="Q7" s="58">
        <v>0.25</v>
      </c>
      <c r="R7" s="73">
        <f t="shared" si="1"/>
        <v>0</v>
      </c>
      <c r="S7" s="73">
        <v>25</v>
      </c>
      <c r="T7" s="127">
        <f t="shared" si="2"/>
        <v>0</v>
      </c>
      <c r="U7" s="79" t="s">
        <v>375</v>
      </c>
      <c r="V7" s="92"/>
      <c r="W7" s="92"/>
      <c r="X7" s="92"/>
    </row>
    <row r="8" spans="1:24" ht="135" customHeight="1" x14ac:dyDescent="0.25">
      <c r="A8" s="197"/>
      <c r="B8" s="6" t="s">
        <v>376</v>
      </c>
      <c r="C8" s="129" t="s">
        <v>377</v>
      </c>
      <c r="D8" s="166">
        <v>510</v>
      </c>
      <c r="E8" s="154" t="s">
        <v>363</v>
      </c>
      <c r="F8" s="30">
        <v>25000000</v>
      </c>
      <c r="G8" s="30">
        <v>0</v>
      </c>
      <c r="H8" s="30">
        <f t="shared" si="0"/>
        <v>25000000</v>
      </c>
      <c r="I8" s="174"/>
      <c r="J8" s="174"/>
      <c r="K8" s="34">
        <v>4</v>
      </c>
      <c r="L8" s="111">
        <v>0.05</v>
      </c>
      <c r="M8" s="34">
        <v>6</v>
      </c>
      <c r="N8" s="111">
        <v>0.15</v>
      </c>
      <c r="O8" s="31">
        <v>2</v>
      </c>
      <c r="P8" s="58">
        <v>0.05</v>
      </c>
      <c r="Q8" s="58">
        <v>0.25</v>
      </c>
      <c r="R8" s="73">
        <f t="shared" si="1"/>
        <v>0</v>
      </c>
      <c r="S8" s="73">
        <v>25</v>
      </c>
      <c r="T8" s="127">
        <f>(R8*S8)/100</f>
        <v>0</v>
      </c>
      <c r="U8" s="179" t="s">
        <v>378</v>
      </c>
      <c r="V8" s="93"/>
      <c r="W8" s="93"/>
      <c r="X8" s="93"/>
    </row>
    <row r="9" spans="1:24" ht="60" customHeight="1" x14ac:dyDescent="0.25">
      <c r="A9" s="198"/>
      <c r="B9" s="6" t="s">
        <v>379</v>
      </c>
      <c r="C9" s="129" t="s">
        <v>380</v>
      </c>
      <c r="D9" s="153">
        <v>510</v>
      </c>
      <c r="E9" s="154" t="s">
        <v>363</v>
      </c>
      <c r="F9" s="30">
        <v>35000000</v>
      </c>
      <c r="G9" s="30">
        <v>14700418</v>
      </c>
      <c r="H9" s="30">
        <f t="shared" si="0"/>
        <v>20299582</v>
      </c>
      <c r="I9" s="174"/>
      <c r="J9" s="174"/>
      <c r="K9" s="34">
        <v>5</v>
      </c>
      <c r="L9" s="111">
        <v>0.05</v>
      </c>
      <c r="M9" s="34">
        <v>5</v>
      </c>
      <c r="N9" s="111">
        <v>0.05</v>
      </c>
      <c r="O9" s="31">
        <v>5</v>
      </c>
      <c r="P9" s="58">
        <v>0.15</v>
      </c>
      <c r="Q9" s="58">
        <v>0.25</v>
      </c>
      <c r="R9" s="73">
        <f t="shared" si="1"/>
        <v>42.001194285714291</v>
      </c>
      <c r="S9" s="73">
        <v>25</v>
      </c>
      <c r="T9" s="73">
        <f>(R9*S9)/100</f>
        <v>10.500298571428573</v>
      </c>
      <c r="U9" s="79" t="s">
        <v>381</v>
      </c>
      <c r="V9" s="92"/>
      <c r="W9" s="92"/>
      <c r="X9" s="92"/>
    </row>
    <row r="10" spans="1:24" ht="45" customHeight="1" x14ac:dyDescent="0.25">
      <c r="A10" s="196" t="s">
        <v>382</v>
      </c>
      <c r="B10" s="6" t="s">
        <v>383</v>
      </c>
      <c r="C10" s="129" t="s">
        <v>384</v>
      </c>
      <c r="D10" s="153">
        <v>510</v>
      </c>
      <c r="E10" s="154" t="s">
        <v>385</v>
      </c>
      <c r="F10" s="30">
        <v>19000000</v>
      </c>
      <c r="G10" s="30">
        <v>0</v>
      </c>
      <c r="H10" s="30">
        <f t="shared" si="0"/>
        <v>19000000</v>
      </c>
      <c r="I10" s="205" t="s">
        <v>386</v>
      </c>
      <c r="J10" s="205" t="s">
        <v>386</v>
      </c>
      <c r="K10" s="34">
        <v>20</v>
      </c>
      <c r="L10" s="111">
        <v>0.1</v>
      </c>
      <c r="M10" s="34">
        <v>20</v>
      </c>
      <c r="N10" s="111">
        <v>0.1</v>
      </c>
      <c r="O10" s="31">
        <v>30</v>
      </c>
      <c r="P10" s="58">
        <v>0.1</v>
      </c>
      <c r="Q10" s="58">
        <v>0.3</v>
      </c>
      <c r="R10" s="73">
        <f t="shared" ref="R10:R31" si="3">(G10/F10)*100</f>
        <v>0</v>
      </c>
      <c r="S10" s="181">
        <v>0</v>
      </c>
      <c r="T10" s="73">
        <f t="shared" ref="T10:T15" si="4">(R10*S10)/100</f>
        <v>0</v>
      </c>
      <c r="U10" s="39" t="s">
        <v>387</v>
      </c>
      <c r="V10" s="91"/>
      <c r="W10" s="91"/>
      <c r="X10" s="91"/>
    </row>
    <row r="11" spans="1:24" ht="45" x14ac:dyDescent="0.25">
      <c r="A11" s="197"/>
      <c r="B11" s="6" t="s">
        <v>388</v>
      </c>
      <c r="C11" s="129" t="s">
        <v>389</v>
      </c>
      <c r="D11" s="153">
        <v>510</v>
      </c>
      <c r="E11" s="154" t="s">
        <v>363</v>
      </c>
      <c r="F11" s="30">
        <v>15000000</v>
      </c>
      <c r="G11" s="30">
        <v>0</v>
      </c>
      <c r="H11" s="30">
        <f t="shared" si="0"/>
        <v>15000000</v>
      </c>
      <c r="I11" s="206"/>
      <c r="J11" s="206"/>
      <c r="K11" s="34">
        <v>50</v>
      </c>
      <c r="L11" s="111">
        <v>0.15</v>
      </c>
      <c r="M11" s="34">
        <v>50</v>
      </c>
      <c r="N11" s="111">
        <v>0.15</v>
      </c>
      <c r="O11" s="31">
        <v>50</v>
      </c>
      <c r="P11" s="58">
        <v>0.2</v>
      </c>
      <c r="Q11" s="58">
        <v>0.5</v>
      </c>
      <c r="R11" s="73">
        <f t="shared" si="3"/>
        <v>0</v>
      </c>
      <c r="S11" s="181">
        <v>0</v>
      </c>
      <c r="T11" s="73">
        <f t="shared" si="4"/>
        <v>0</v>
      </c>
      <c r="U11" s="34" t="s">
        <v>390</v>
      </c>
      <c r="V11" s="91"/>
      <c r="W11" s="91"/>
      <c r="X11" s="91"/>
    </row>
    <row r="12" spans="1:24" ht="30" customHeight="1" x14ac:dyDescent="0.25">
      <c r="A12" s="197"/>
      <c r="B12" s="6" t="s">
        <v>391</v>
      </c>
      <c r="C12" s="129" t="s">
        <v>392</v>
      </c>
      <c r="D12" s="153">
        <v>510</v>
      </c>
      <c r="E12" s="154" t="s">
        <v>363</v>
      </c>
      <c r="F12" s="30">
        <v>10000000</v>
      </c>
      <c r="G12" s="30">
        <f>(10000000)</f>
        <v>10000000</v>
      </c>
      <c r="H12" s="30">
        <f t="shared" si="0"/>
        <v>0</v>
      </c>
      <c r="I12" s="205" t="s">
        <v>393</v>
      </c>
      <c r="J12" s="205" t="s">
        <v>393</v>
      </c>
      <c r="K12" s="34">
        <v>2</v>
      </c>
      <c r="L12" s="111">
        <v>0.3</v>
      </c>
      <c r="M12" s="34">
        <v>3</v>
      </c>
      <c r="N12" s="111">
        <v>0.3</v>
      </c>
      <c r="O12" s="31">
        <v>3</v>
      </c>
      <c r="P12" s="58">
        <v>0.3</v>
      </c>
      <c r="Q12" s="58">
        <v>0.9</v>
      </c>
      <c r="R12" s="73">
        <f t="shared" si="3"/>
        <v>100</v>
      </c>
      <c r="S12" s="181">
        <v>0</v>
      </c>
      <c r="T12" s="73">
        <f t="shared" si="4"/>
        <v>0</v>
      </c>
      <c r="U12" s="179" t="s">
        <v>394</v>
      </c>
      <c r="V12" s="93"/>
      <c r="W12" s="93"/>
      <c r="X12" s="93"/>
    </row>
    <row r="13" spans="1:24" ht="45" x14ac:dyDescent="0.25">
      <c r="A13" s="197"/>
      <c r="B13" s="6" t="s">
        <v>395</v>
      </c>
      <c r="C13" s="129" t="s">
        <v>396</v>
      </c>
      <c r="D13" s="153">
        <v>510</v>
      </c>
      <c r="E13" s="154" t="s">
        <v>363</v>
      </c>
      <c r="F13" s="30">
        <v>30000000</v>
      </c>
      <c r="G13" s="30">
        <v>0</v>
      </c>
      <c r="H13" s="30">
        <f t="shared" si="0"/>
        <v>30000000</v>
      </c>
      <c r="I13" s="206"/>
      <c r="J13" s="206"/>
      <c r="K13" s="34">
        <v>1</v>
      </c>
      <c r="L13" s="111">
        <v>0.1</v>
      </c>
      <c r="M13" s="34">
        <v>1</v>
      </c>
      <c r="N13" s="111">
        <v>0.1</v>
      </c>
      <c r="O13" s="31">
        <v>1</v>
      </c>
      <c r="P13" s="58">
        <v>0.1</v>
      </c>
      <c r="Q13" s="58">
        <v>0.3</v>
      </c>
      <c r="R13" s="73">
        <f t="shared" si="3"/>
        <v>0</v>
      </c>
      <c r="S13" s="181">
        <v>0</v>
      </c>
      <c r="T13" s="73">
        <f t="shared" si="4"/>
        <v>0</v>
      </c>
      <c r="U13" s="34" t="s">
        <v>397</v>
      </c>
      <c r="V13" s="94"/>
      <c r="W13" s="94"/>
      <c r="X13" s="94"/>
    </row>
    <row r="14" spans="1:24" ht="45" x14ac:dyDescent="0.25">
      <c r="A14" s="197"/>
      <c r="B14" s="6" t="s">
        <v>398</v>
      </c>
      <c r="C14" s="129" t="s">
        <v>399</v>
      </c>
      <c r="D14" s="153">
        <v>510</v>
      </c>
      <c r="E14" s="154" t="s">
        <v>363</v>
      </c>
      <c r="F14" s="30">
        <v>15000000</v>
      </c>
      <c r="G14" s="30">
        <v>0</v>
      </c>
      <c r="H14" s="30">
        <f t="shared" si="0"/>
        <v>15000000</v>
      </c>
      <c r="I14" s="205" t="s">
        <v>400</v>
      </c>
      <c r="J14" s="205" t="s">
        <v>400</v>
      </c>
      <c r="K14" s="34"/>
      <c r="L14" s="34"/>
      <c r="M14" s="34"/>
      <c r="N14" s="34"/>
      <c r="O14" s="31"/>
      <c r="P14" s="31"/>
      <c r="Q14" s="31"/>
      <c r="R14" s="73">
        <f t="shared" si="3"/>
        <v>0</v>
      </c>
      <c r="S14" s="181">
        <v>0</v>
      </c>
      <c r="T14" s="73">
        <f t="shared" si="4"/>
        <v>0</v>
      </c>
      <c r="U14" s="100" t="s">
        <v>372</v>
      </c>
      <c r="V14" s="92"/>
      <c r="W14" s="92"/>
      <c r="X14" s="92"/>
    </row>
    <row r="15" spans="1:24" ht="30" x14ac:dyDescent="0.25">
      <c r="A15" s="197"/>
      <c r="B15" s="6" t="s">
        <v>401</v>
      </c>
      <c r="C15" s="129" t="s">
        <v>402</v>
      </c>
      <c r="D15" s="153">
        <v>510</v>
      </c>
      <c r="E15" s="154" t="s">
        <v>363</v>
      </c>
      <c r="F15" s="30">
        <v>10000000</v>
      </c>
      <c r="G15" s="30">
        <v>0</v>
      </c>
      <c r="H15" s="30">
        <f t="shared" si="0"/>
        <v>10000000</v>
      </c>
      <c r="I15" s="214"/>
      <c r="J15" s="214"/>
      <c r="K15" s="34"/>
      <c r="L15" s="34"/>
      <c r="M15" s="34"/>
      <c r="N15" s="34"/>
      <c r="O15" s="31"/>
      <c r="P15" s="31"/>
      <c r="Q15" s="31"/>
      <c r="R15" s="73">
        <f t="shared" si="3"/>
        <v>0</v>
      </c>
      <c r="S15" s="181">
        <v>0</v>
      </c>
      <c r="T15" s="73">
        <f t="shared" si="4"/>
        <v>0</v>
      </c>
      <c r="U15" s="100" t="s">
        <v>372</v>
      </c>
      <c r="V15" s="92"/>
      <c r="W15" s="92"/>
      <c r="X15" s="92"/>
    </row>
    <row r="16" spans="1:24" ht="60" customHeight="1" x14ac:dyDescent="0.25">
      <c r="A16" s="196" t="s">
        <v>5</v>
      </c>
      <c r="B16" s="6" t="s">
        <v>403</v>
      </c>
      <c r="C16" s="129" t="s">
        <v>404</v>
      </c>
      <c r="D16" s="153">
        <v>310</v>
      </c>
      <c r="E16" s="154" t="s">
        <v>405</v>
      </c>
      <c r="F16" s="30">
        <v>634923619</v>
      </c>
      <c r="G16" s="30">
        <v>104564073</v>
      </c>
      <c r="H16" s="30">
        <f>(F16-G16)</f>
        <v>530359546</v>
      </c>
      <c r="I16" s="38" t="s">
        <v>406</v>
      </c>
      <c r="J16" s="38" t="s">
        <v>407</v>
      </c>
      <c r="K16" s="31">
        <v>25</v>
      </c>
      <c r="L16" s="58">
        <v>0.1</v>
      </c>
      <c r="M16" s="31">
        <v>25</v>
      </c>
      <c r="N16" s="58">
        <v>0.05</v>
      </c>
      <c r="O16" s="31">
        <v>25</v>
      </c>
      <c r="P16" s="58">
        <v>0.1</v>
      </c>
      <c r="Q16" s="58">
        <v>0.25</v>
      </c>
      <c r="R16" s="73">
        <f>(G16/F16)*100</f>
        <v>16.468764095543907</v>
      </c>
      <c r="S16" s="73">
        <v>25</v>
      </c>
      <c r="T16" s="73">
        <f>(R16*S16)/100</f>
        <v>4.1171910238859768</v>
      </c>
      <c r="U16" s="39" t="s">
        <v>408</v>
      </c>
      <c r="V16" s="91"/>
      <c r="W16" s="91"/>
      <c r="X16" s="91"/>
    </row>
    <row r="17" spans="1:24" ht="30" customHeight="1" x14ac:dyDescent="0.25">
      <c r="A17" s="197"/>
      <c r="B17" s="6" t="s">
        <v>409</v>
      </c>
      <c r="C17" s="129" t="s">
        <v>410</v>
      </c>
      <c r="D17" s="153">
        <v>310</v>
      </c>
      <c r="E17" s="154" t="s">
        <v>411</v>
      </c>
      <c r="F17" s="30">
        <v>224985144</v>
      </c>
      <c r="G17" s="30">
        <v>22125925</v>
      </c>
      <c r="H17" s="30">
        <f>(F17-G17)</f>
        <v>202859219</v>
      </c>
      <c r="I17" s="167">
        <v>0</v>
      </c>
      <c r="J17" s="167">
        <v>3</v>
      </c>
      <c r="K17" s="31">
        <v>2</v>
      </c>
      <c r="L17" s="58">
        <v>0.1</v>
      </c>
      <c r="M17" s="31">
        <v>2</v>
      </c>
      <c r="N17" s="58">
        <v>0.15</v>
      </c>
      <c r="O17" s="31">
        <v>4</v>
      </c>
      <c r="P17" s="58">
        <v>0.25</v>
      </c>
      <c r="Q17" s="58">
        <v>0.5</v>
      </c>
      <c r="R17" s="73">
        <f t="shared" si="3"/>
        <v>9.8343937766842071</v>
      </c>
      <c r="S17" s="73">
        <v>80</v>
      </c>
      <c r="T17" s="73">
        <f>(R17*S17)/100</f>
        <v>7.8675150213473657</v>
      </c>
      <c r="U17" s="180" t="s">
        <v>412</v>
      </c>
      <c r="V17" s="95"/>
      <c r="W17" s="95"/>
      <c r="X17" s="95"/>
    </row>
    <row r="18" spans="1:24" ht="30" x14ac:dyDescent="0.25">
      <c r="A18" s="197"/>
      <c r="B18" s="6" t="s">
        <v>413</v>
      </c>
      <c r="C18" s="129" t="s">
        <v>414</v>
      </c>
      <c r="D18" s="153">
        <v>310</v>
      </c>
      <c r="E18" s="154" t="s">
        <v>363</v>
      </c>
      <c r="F18" s="30">
        <v>80000000</v>
      </c>
      <c r="G18" s="30">
        <v>71591184</v>
      </c>
      <c r="H18" s="30">
        <f>(F18-G18)</f>
        <v>8408816</v>
      </c>
      <c r="I18" s="167" t="s">
        <v>415</v>
      </c>
      <c r="J18" s="167" t="s">
        <v>415</v>
      </c>
      <c r="K18" s="31"/>
      <c r="L18" s="31"/>
      <c r="M18" s="31"/>
      <c r="N18" s="31"/>
      <c r="O18" s="31">
        <v>1</v>
      </c>
      <c r="P18" s="58">
        <v>1</v>
      </c>
      <c r="Q18" s="109">
        <v>1</v>
      </c>
      <c r="R18" s="73">
        <f t="shared" si="3"/>
        <v>89.488979999999998</v>
      </c>
      <c r="S18" s="182">
        <v>0</v>
      </c>
      <c r="T18" s="73">
        <f t="shared" ref="T18:T31" si="5">(R18*S18)/100</f>
        <v>0</v>
      </c>
      <c r="U18" s="100" t="s">
        <v>416</v>
      </c>
      <c r="V18" s="92"/>
      <c r="W18" s="92"/>
      <c r="X18" s="92"/>
    </row>
    <row r="19" spans="1:24" ht="30.75" customHeight="1" x14ac:dyDescent="0.25">
      <c r="A19" s="197"/>
      <c r="B19" s="6" t="s">
        <v>417</v>
      </c>
      <c r="C19" s="129" t="s">
        <v>418</v>
      </c>
      <c r="D19" s="153">
        <v>310</v>
      </c>
      <c r="E19" s="154" t="s">
        <v>363</v>
      </c>
      <c r="F19" s="30">
        <v>11000000</v>
      </c>
      <c r="G19" s="30">
        <v>0</v>
      </c>
      <c r="H19" s="30">
        <f>F19-G19</f>
        <v>11000000</v>
      </c>
      <c r="I19" s="205" t="s">
        <v>419</v>
      </c>
      <c r="J19" s="205" t="s">
        <v>419</v>
      </c>
      <c r="K19" s="199"/>
      <c r="L19" s="199"/>
      <c r="M19" s="199"/>
      <c r="N19" s="199"/>
      <c r="O19" s="207">
        <v>0.02</v>
      </c>
      <c r="P19" s="207">
        <v>0.2</v>
      </c>
      <c r="Q19" s="207">
        <v>0.2</v>
      </c>
      <c r="R19" s="73">
        <f t="shared" si="3"/>
        <v>0</v>
      </c>
      <c r="S19" s="183">
        <v>0</v>
      </c>
      <c r="T19" s="73">
        <f t="shared" si="5"/>
        <v>0</v>
      </c>
      <c r="U19" s="79" t="s">
        <v>420</v>
      </c>
      <c r="V19" s="96"/>
      <c r="W19" s="96"/>
      <c r="X19" s="96"/>
    </row>
    <row r="20" spans="1:24" ht="45" x14ac:dyDescent="0.25">
      <c r="A20" s="198"/>
      <c r="B20" s="6" t="s">
        <v>421</v>
      </c>
      <c r="C20" s="129" t="s">
        <v>422</v>
      </c>
      <c r="D20" s="153">
        <v>310</v>
      </c>
      <c r="E20" s="154" t="s">
        <v>363</v>
      </c>
      <c r="F20" s="30">
        <v>50000000</v>
      </c>
      <c r="G20" s="30">
        <v>0</v>
      </c>
      <c r="H20" s="30">
        <f>F20-G20</f>
        <v>50000000</v>
      </c>
      <c r="I20" s="206"/>
      <c r="J20" s="206"/>
      <c r="K20" s="201"/>
      <c r="L20" s="201"/>
      <c r="M20" s="201"/>
      <c r="N20" s="201"/>
      <c r="O20" s="201"/>
      <c r="P20" s="201"/>
      <c r="Q20" s="201"/>
      <c r="R20" s="73">
        <f t="shared" si="3"/>
        <v>0</v>
      </c>
      <c r="S20" s="182">
        <v>0</v>
      </c>
      <c r="T20" s="73">
        <f t="shared" si="5"/>
        <v>0</v>
      </c>
      <c r="U20" s="100" t="s">
        <v>423</v>
      </c>
      <c r="V20" s="92"/>
      <c r="W20" s="92"/>
      <c r="X20" s="92"/>
    </row>
    <row r="21" spans="1:24" ht="54.75" customHeight="1" x14ac:dyDescent="0.25">
      <c r="A21" s="196" t="s">
        <v>6</v>
      </c>
      <c r="B21" s="6" t="s">
        <v>424</v>
      </c>
      <c r="C21" s="129" t="s">
        <v>425</v>
      </c>
      <c r="D21" s="153">
        <v>510</v>
      </c>
      <c r="E21" s="154" t="s">
        <v>426</v>
      </c>
      <c r="F21" s="30">
        <v>104000000</v>
      </c>
      <c r="G21" s="30">
        <v>19311280</v>
      </c>
      <c r="H21" s="30">
        <f>(F21-G21)</f>
        <v>84688720</v>
      </c>
      <c r="I21" s="31" t="s">
        <v>427</v>
      </c>
      <c r="J21" s="31" t="s">
        <v>427</v>
      </c>
      <c r="K21" s="31">
        <v>1</v>
      </c>
      <c r="L21" s="58">
        <v>0.1</v>
      </c>
      <c r="M21" s="31">
        <v>1</v>
      </c>
      <c r="N21" s="58">
        <v>0.15</v>
      </c>
      <c r="O21" s="31">
        <v>1</v>
      </c>
      <c r="P21" s="58">
        <v>0.15</v>
      </c>
      <c r="Q21" s="58">
        <v>0.4</v>
      </c>
      <c r="R21" s="73">
        <f>(G21/F21)*100</f>
        <v>18.568538461538463</v>
      </c>
      <c r="S21" s="73">
        <v>50</v>
      </c>
      <c r="T21" s="73">
        <f>(R21*S21)/100</f>
        <v>9.2842692307692314</v>
      </c>
      <c r="U21" s="39" t="s">
        <v>428</v>
      </c>
      <c r="V21" s="91"/>
      <c r="W21" s="91"/>
      <c r="X21" s="91"/>
    </row>
    <row r="22" spans="1:24" ht="68.25" customHeight="1" x14ac:dyDescent="0.25">
      <c r="A22" s="198"/>
      <c r="B22" s="6" t="s">
        <v>429</v>
      </c>
      <c r="C22" s="129" t="s">
        <v>430</v>
      </c>
      <c r="D22" s="153">
        <v>510</v>
      </c>
      <c r="E22" s="154" t="s">
        <v>431</v>
      </c>
      <c r="F22" s="30">
        <v>172200000</v>
      </c>
      <c r="G22" s="30">
        <v>114750642</v>
      </c>
      <c r="H22" s="30">
        <f>(F22-G22)</f>
        <v>57449358</v>
      </c>
      <c r="I22" s="31" t="s">
        <v>432</v>
      </c>
      <c r="J22" s="34" t="s">
        <v>433</v>
      </c>
      <c r="K22" s="175">
        <v>1</v>
      </c>
      <c r="L22" s="58">
        <v>0.55000000000000004</v>
      </c>
      <c r="M22" s="175">
        <v>1</v>
      </c>
      <c r="N22" s="58">
        <v>0.01</v>
      </c>
      <c r="O22" s="175">
        <v>1</v>
      </c>
      <c r="P22" s="58">
        <v>0.04</v>
      </c>
      <c r="Q22" s="58">
        <v>0.66</v>
      </c>
      <c r="R22" s="73">
        <f t="shared" si="3"/>
        <v>66.638003484320564</v>
      </c>
      <c r="S22" s="73">
        <v>71</v>
      </c>
      <c r="T22" s="73">
        <f t="shared" si="5"/>
        <v>47.312982473867599</v>
      </c>
      <c r="U22" s="39"/>
      <c r="V22" s="91"/>
      <c r="W22" s="91"/>
      <c r="X22" s="91"/>
    </row>
    <row r="23" spans="1:24" ht="60" customHeight="1" x14ac:dyDescent="0.25">
      <c r="A23" s="196" t="s">
        <v>7</v>
      </c>
      <c r="B23" s="6" t="s">
        <v>434</v>
      </c>
      <c r="C23" s="129" t="s">
        <v>435</v>
      </c>
      <c r="D23" s="153">
        <v>510</v>
      </c>
      <c r="E23" s="154" t="s">
        <v>363</v>
      </c>
      <c r="F23" s="30">
        <v>100000000</v>
      </c>
      <c r="G23" s="30">
        <v>26400000</v>
      </c>
      <c r="H23" s="30">
        <f>(F23-G23)</f>
        <v>73600000</v>
      </c>
      <c r="I23" s="212" t="s">
        <v>436</v>
      </c>
      <c r="J23" s="213" t="s">
        <v>437</v>
      </c>
      <c r="K23" s="176">
        <v>1</v>
      </c>
      <c r="L23" s="58">
        <v>0.13</v>
      </c>
      <c r="M23" s="176">
        <v>1</v>
      </c>
      <c r="N23" s="58">
        <v>0.13</v>
      </c>
      <c r="O23" s="175">
        <v>1</v>
      </c>
      <c r="P23" s="177">
        <v>0.15</v>
      </c>
      <c r="Q23" s="58">
        <v>0.41</v>
      </c>
      <c r="R23" s="73">
        <f t="shared" si="3"/>
        <v>26.400000000000002</v>
      </c>
      <c r="S23" s="73">
        <v>41</v>
      </c>
      <c r="T23" s="73">
        <f>(R23*S23)/100</f>
        <v>10.824000000000002</v>
      </c>
      <c r="U23" s="39"/>
      <c r="V23" s="91"/>
      <c r="W23" s="91"/>
      <c r="X23" s="91"/>
    </row>
    <row r="24" spans="1:24" ht="45" x14ac:dyDescent="0.25">
      <c r="A24" s="197"/>
      <c r="B24" s="6" t="s">
        <v>438</v>
      </c>
      <c r="C24" s="129" t="s">
        <v>439</v>
      </c>
      <c r="D24" s="153">
        <v>510</v>
      </c>
      <c r="E24" s="154" t="s">
        <v>363</v>
      </c>
      <c r="F24" s="30">
        <v>30000000</v>
      </c>
      <c r="G24" s="30">
        <v>6641436</v>
      </c>
      <c r="H24" s="30">
        <f>(F24-G24)</f>
        <v>23358564</v>
      </c>
      <c r="I24" s="212"/>
      <c r="J24" s="213"/>
      <c r="K24" s="176">
        <v>1</v>
      </c>
      <c r="L24" s="58">
        <v>7.0000000000000007E-2</v>
      </c>
      <c r="M24" s="176">
        <v>1</v>
      </c>
      <c r="N24" s="58">
        <v>0.13</v>
      </c>
      <c r="O24" s="175">
        <v>1</v>
      </c>
      <c r="P24" s="177">
        <v>0.02</v>
      </c>
      <c r="Q24" s="58">
        <v>0.22</v>
      </c>
      <c r="R24" s="73">
        <f t="shared" si="3"/>
        <v>22.138120000000001</v>
      </c>
      <c r="S24" s="73">
        <v>26</v>
      </c>
      <c r="T24" s="73">
        <f t="shared" si="5"/>
        <v>5.7559112000000008</v>
      </c>
      <c r="U24" s="179" t="s">
        <v>440</v>
      </c>
      <c r="V24" s="97"/>
      <c r="W24" s="97"/>
      <c r="X24" s="97"/>
    </row>
    <row r="25" spans="1:24" ht="61.5" x14ac:dyDescent="0.25">
      <c r="A25" s="198"/>
      <c r="B25" s="6" t="s">
        <v>441</v>
      </c>
      <c r="C25" s="129" t="s">
        <v>442</v>
      </c>
      <c r="D25" s="153">
        <v>510</v>
      </c>
      <c r="E25" s="154" t="s">
        <v>363</v>
      </c>
      <c r="F25" s="30">
        <v>60000000</v>
      </c>
      <c r="G25" s="30">
        <v>0</v>
      </c>
      <c r="H25" s="30">
        <f>(F25-G25)</f>
        <v>60000000</v>
      </c>
      <c r="I25" s="212"/>
      <c r="J25" s="213"/>
      <c r="K25" s="34"/>
      <c r="L25" s="34"/>
      <c r="M25" s="34"/>
      <c r="N25" s="34"/>
      <c r="O25" s="31"/>
      <c r="P25" s="177"/>
      <c r="Q25" s="58">
        <v>0</v>
      </c>
      <c r="R25" s="73">
        <f>(G25/F25)*100</f>
        <v>0</v>
      </c>
      <c r="S25" s="73">
        <v>0</v>
      </c>
      <c r="T25" s="73">
        <f>(R25*S25)/100</f>
        <v>0</v>
      </c>
      <c r="U25" s="79" t="s">
        <v>443</v>
      </c>
      <c r="V25" s="96"/>
      <c r="W25" s="96"/>
      <c r="X25" s="96"/>
    </row>
    <row r="26" spans="1:24" ht="30" customHeight="1" x14ac:dyDescent="0.25">
      <c r="A26" s="196" t="s">
        <v>444</v>
      </c>
      <c r="B26" s="6" t="s">
        <v>445</v>
      </c>
      <c r="C26" s="129" t="s">
        <v>446</v>
      </c>
      <c r="D26" s="153">
        <v>510</v>
      </c>
      <c r="E26" s="154" t="s">
        <v>363</v>
      </c>
      <c r="F26" s="30">
        <v>40000000</v>
      </c>
      <c r="G26" s="30">
        <v>0</v>
      </c>
      <c r="H26" s="30">
        <f t="shared" ref="H26:H28" si="6">(F26-G26)</f>
        <v>40000000</v>
      </c>
      <c r="I26" s="199" t="s">
        <v>447</v>
      </c>
      <c r="J26" s="199" t="s">
        <v>448</v>
      </c>
      <c r="K26" s="34"/>
      <c r="L26" s="34"/>
      <c r="M26" s="34"/>
      <c r="N26" s="34"/>
      <c r="O26" s="31">
        <v>1</v>
      </c>
      <c r="P26" s="58">
        <v>0.2</v>
      </c>
      <c r="Q26" s="58">
        <v>0.2</v>
      </c>
      <c r="R26" s="73">
        <f t="shared" si="3"/>
        <v>0</v>
      </c>
      <c r="S26" s="73">
        <v>20</v>
      </c>
      <c r="T26" s="73">
        <f t="shared" si="5"/>
        <v>0</v>
      </c>
      <c r="U26" s="100" t="s">
        <v>449</v>
      </c>
      <c r="V26" s="92"/>
      <c r="W26" s="92"/>
      <c r="X26" s="92"/>
    </row>
    <row r="27" spans="1:24" ht="45" x14ac:dyDescent="0.25">
      <c r="A27" s="197"/>
      <c r="B27" s="6" t="s">
        <v>450</v>
      </c>
      <c r="C27" s="129" t="s">
        <v>451</v>
      </c>
      <c r="D27" s="153">
        <v>510</v>
      </c>
      <c r="E27" s="154" t="s">
        <v>363</v>
      </c>
      <c r="F27" s="30">
        <v>5000000</v>
      </c>
      <c r="G27" s="30">
        <v>0</v>
      </c>
      <c r="H27" s="30">
        <f t="shared" si="6"/>
        <v>5000000</v>
      </c>
      <c r="I27" s="200"/>
      <c r="J27" s="200"/>
      <c r="K27" s="34"/>
      <c r="L27" s="34"/>
      <c r="M27" s="34"/>
      <c r="N27" s="34"/>
      <c r="O27" s="31"/>
      <c r="P27" s="31">
        <v>0</v>
      </c>
      <c r="Q27" s="58">
        <v>0</v>
      </c>
      <c r="R27" s="73">
        <f t="shared" si="3"/>
        <v>0</v>
      </c>
      <c r="S27" s="73">
        <v>0</v>
      </c>
      <c r="T27" s="73">
        <f t="shared" si="5"/>
        <v>0</v>
      </c>
      <c r="U27" s="100" t="s">
        <v>773</v>
      </c>
      <c r="V27" s="92"/>
      <c r="W27" s="92"/>
      <c r="X27" s="92"/>
    </row>
    <row r="28" spans="1:24" ht="45" x14ac:dyDescent="0.25">
      <c r="A28" s="198"/>
      <c r="B28" s="6" t="s">
        <v>452</v>
      </c>
      <c r="C28" s="129" t="s">
        <v>453</v>
      </c>
      <c r="D28" s="153">
        <v>510</v>
      </c>
      <c r="E28" s="154" t="s">
        <v>363</v>
      </c>
      <c r="F28" s="30">
        <v>65000000</v>
      </c>
      <c r="G28" s="30">
        <v>0</v>
      </c>
      <c r="H28" s="30">
        <f t="shared" si="6"/>
        <v>65000000</v>
      </c>
      <c r="I28" s="201"/>
      <c r="J28" s="201"/>
      <c r="K28" s="34"/>
      <c r="L28" s="34"/>
      <c r="M28" s="34"/>
      <c r="N28" s="34"/>
      <c r="O28" s="31">
        <v>1</v>
      </c>
      <c r="P28" s="58">
        <v>0.2</v>
      </c>
      <c r="Q28" s="58">
        <v>0.2</v>
      </c>
      <c r="R28" s="73">
        <f t="shared" si="3"/>
        <v>0</v>
      </c>
      <c r="S28" s="73">
        <v>20</v>
      </c>
      <c r="T28" s="73">
        <f t="shared" si="5"/>
        <v>0</v>
      </c>
      <c r="U28" s="100" t="s">
        <v>449</v>
      </c>
      <c r="V28" s="92"/>
      <c r="W28" s="92"/>
      <c r="X28" s="92"/>
    </row>
    <row r="29" spans="1:24" ht="60" customHeight="1" x14ac:dyDescent="0.25">
      <c r="A29" s="196" t="s">
        <v>9</v>
      </c>
      <c r="B29" s="6" t="s">
        <v>454</v>
      </c>
      <c r="C29" s="129" t="s">
        <v>455</v>
      </c>
      <c r="D29" s="153">
        <v>510</v>
      </c>
      <c r="E29" s="154" t="s">
        <v>363</v>
      </c>
      <c r="F29" s="30">
        <v>2000000</v>
      </c>
      <c r="G29" s="30">
        <v>876100</v>
      </c>
      <c r="H29" s="30">
        <f>(F29-G29)</f>
        <v>1123900</v>
      </c>
      <c r="I29" s="199" t="s">
        <v>456</v>
      </c>
      <c r="J29" s="199" t="s">
        <v>208</v>
      </c>
      <c r="K29" s="178" t="s">
        <v>457</v>
      </c>
      <c r="L29" s="168">
        <v>0</v>
      </c>
      <c r="M29" s="178" t="s">
        <v>458</v>
      </c>
      <c r="N29" s="168">
        <v>0.05</v>
      </c>
      <c r="O29" s="178" t="s">
        <v>459</v>
      </c>
      <c r="P29" s="168">
        <v>0.05</v>
      </c>
      <c r="Q29" s="168">
        <v>0.1</v>
      </c>
      <c r="R29" s="73">
        <f>(G29/F29)*100</f>
        <v>43.805</v>
      </c>
      <c r="S29" s="73">
        <v>10</v>
      </c>
      <c r="T29" s="73">
        <f>(R29*S29)/100</f>
        <v>4.3805000000000005</v>
      </c>
      <c r="U29" s="39" t="s">
        <v>460</v>
      </c>
      <c r="V29" s="91"/>
      <c r="W29" s="91"/>
      <c r="X29" s="91"/>
    </row>
    <row r="30" spans="1:24" ht="150" customHeight="1" x14ac:dyDescent="0.25">
      <c r="A30" s="197"/>
      <c r="B30" s="6" t="s">
        <v>461</v>
      </c>
      <c r="C30" s="129" t="s">
        <v>462</v>
      </c>
      <c r="D30" s="153">
        <v>510</v>
      </c>
      <c r="E30" s="154" t="s">
        <v>363</v>
      </c>
      <c r="F30" s="30">
        <v>61000000</v>
      </c>
      <c r="G30" s="30">
        <v>16543197</v>
      </c>
      <c r="H30" s="30">
        <f>(F30-G30)</f>
        <v>44456803</v>
      </c>
      <c r="I30" s="200"/>
      <c r="J30" s="200"/>
      <c r="K30" s="178" t="s">
        <v>463</v>
      </c>
      <c r="L30" s="168">
        <v>0.2</v>
      </c>
      <c r="M30" s="178" t="s">
        <v>464</v>
      </c>
      <c r="N30" s="168">
        <v>0.1</v>
      </c>
      <c r="O30" s="178" t="s">
        <v>465</v>
      </c>
      <c r="P30" s="168">
        <v>0.1</v>
      </c>
      <c r="Q30" s="168">
        <v>0.4</v>
      </c>
      <c r="R30" s="73">
        <f t="shared" si="3"/>
        <v>27.119995081967215</v>
      </c>
      <c r="S30" s="73">
        <v>40</v>
      </c>
      <c r="T30" s="73">
        <f t="shared" si="5"/>
        <v>10.847998032786887</v>
      </c>
      <c r="U30" s="39" t="s">
        <v>466</v>
      </c>
      <c r="V30" s="91"/>
      <c r="W30" s="91"/>
      <c r="X30" s="91"/>
    </row>
    <row r="31" spans="1:24" ht="165" x14ac:dyDescent="0.25">
      <c r="A31" s="197"/>
      <c r="B31" s="6" t="s">
        <v>467</v>
      </c>
      <c r="C31" s="129" t="s">
        <v>468</v>
      </c>
      <c r="D31" s="153">
        <v>510</v>
      </c>
      <c r="E31" s="154" t="s">
        <v>363</v>
      </c>
      <c r="F31" s="30">
        <v>50000000</v>
      </c>
      <c r="G31" s="30">
        <v>0</v>
      </c>
      <c r="H31" s="30">
        <f>(F31-G31)</f>
        <v>50000000</v>
      </c>
      <c r="I31" s="200"/>
      <c r="J31" s="200"/>
      <c r="K31" s="178" t="s">
        <v>469</v>
      </c>
      <c r="L31" s="168">
        <v>0.2</v>
      </c>
      <c r="M31" s="178" t="s">
        <v>470</v>
      </c>
      <c r="N31" s="168">
        <v>0.1</v>
      </c>
      <c r="O31" s="178" t="s">
        <v>471</v>
      </c>
      <c r="P31" s="168">
        <v>0.1</v>
      </c>
      <c r="Q31" s="168">
        <v>0.4</v>
      </c>
      <c r="R31" s="73">
        <f t="shared" si="3"/>
        <v>0</v>
      </c>
      <c r="S31" s="73">
        <v>40</v>
      </c>
      <c r="T31" s="73">
        <f t="shared" si="5"/>
        <v>0</v>
      </c>
      <c r="U31" s="39" t="s">
        <v>472</v>
      </c>
      <c r="V31" s="91"/>
      <c r="W31" s="91"/>
      <c r="X31" s="91"/>
    </row>
    <row r="32" spans="1:24" ht="225" x14ac:dyDescent="0.25">
      <c r="A32" s="198"/>
      <c r="B32" s="6" t="s">
        <v>473</v>
      </c>
      <c r="C32" s="129" t="s">
        <v>474</v>
      </c>
      <c r="D32" s="153">
        <v>510</v>
      </c>
      <c r="E32" s="154" t="s">
        <v>411</v>
      </c>
      <c r="F32" s="30">
        <v>13000000</v>
      </c>
      <c r="G32" s="30">
        <v>949220</v>
      </c>
      <c r="H32" s="30">
        <f>(F32-G32)</f>
        <v>12050780</v>
      </c>
      <c r="I32" s="201"/>
      <c r="J32" s="201"/>
      <c r="K32" s="178" t="s">
        <v>475</v>
      </c>
      <c r="L32" s="168">
        <v>0.15</v>
      </c>
      <c r="M32" s="178" t="s">
        <v>476</v>
      </c>
      <c r="N32" s="168">
        <v>0.15</v>
      </c>
      <c r="O32" s="178" t="s">
        <v>477</v>
      </c>
      <c r="P32" s="168">
        <v>0.2</v>
      </c>
      <c r="Q32" s="168">
        <v>0.5</v>
      </c>
      <c r="R32" s="73">
        <f>(G32/F32)*100</f>
        <v>7.3016923076923073</v>
      </c>
      <c r="S32" s="73">
        <v>50</v>
      </c>
      <c r="T32" s="73">
        <f>(R32*S32)/100</f>
        <v>3.6508461538461536</v>
      </c>
      <c r="U32" s="39" t="s">
        <v>478</v>
      </c>
      <c r="V32" s="91"/>
      <c r="W32" s="91"/>
      <c r="X32" s="91"/>
    </row>
    <row r="33" spans="1:24" s="120" customFormat="1" ht="15.75" customHeight="1" thickBot="1" x14ac:dyDescent="0.3">
      <c r="A33" s="241" t="s">
        <v>479</v>
      </c>
      <c r="B33" s="242"/>
      <c r="C33" s="242"/>
      <c r="D33" s="243"/>
      <c r="E33" s="98"/>
      <c r="F33" s="171">
        <v>1902108763</v>
      </c>
      <c r="G33" s="171">
        <v>408453475</v>
      </c>
      <c r="H33" s="171">
        <v>1493655288</v>
      </c>
      <c r="I33" s="68"/>
      <c r="J33" s="68"/>
      <c r="K33" s="68"/>
      <c r="L33" s="68"/>
      <c r="M33" s="68"/>
      <c r="N33" s="68"/>
      <c r="O33" s="172"/>
      <c r="P33" s="172"/>
      <c r="Q33" s="172"/>
      <c r="R33" s="68"/>
      <c r="S33" s="68"/>
      <c r="T33" s="68"/>
      <c r="U33" s="173"/>
    </row>
    <row r="34" spans="1:24" ht="59.25" customHeight="1" thickTop="1" x14ac:dyDescent="0.25">
      <c r="A34" s="202" t="s">
        <v>482</v>
      </c>
      <c r="B34" s="6" t="s">
        <v>483</v>
      </c>
      <c r="C34" s="129" t="s">
        <v>484</v>
      </c>
      <c r="D34" s="153">
        <v>410</v>
      </c>
      <c r="E34" s="154" t="s">
        <v>485</v>
      </c>
      <c r="F34" s="30">
        <v>623820881</v>
      </c>
      <c r="G34" s="99">
        <v>606952441</v>
      </c>
      <c r="H34" s="99">
        <f>(F34-G34)</f>
        <v>16868440</v>
      </c>
      <c r="I34" s="31" t="s">
        <v>486</v>
      </c>
      <c r="J34" s="31" t="s">
        <v>487</v>
      </c>
      <c r="K34" s="100">
        <v>2</v>
      </c>
      <c r="L34" s="100"/>
      <c r="M34" s="100">
        <v>2</v>
      </c>
      <c r="N34" s="100"/>
      <c r="O34" s="100"/>
      <c r="P34" s="101"/>
      <c r="Q34" s="102">
        <v>4</v>
      </c>
      <c r="R34" s="73">
        <f>(G34/F34)*100</f>
        <v>97.295948161760876</v>
      </c>
      <c r="S34" s="73">
        <v>200</v>
      </c>
      <c r="T34" s="73">
        <f>(R34*S34)/100</f>
        <v>194.59189632352175</v>
      </c>
      <c r="U34" s="79" t="s">
        <v>488</v>
      </c>
      <c r="V34" s="118"/>
      <c r="W34" s="118"/>
      <c r="X34" s="118"/>
    </row>
    <row r="35" spans="1:24" ht="46.5" customHeight="1" x14ac:dyDescent="0.25">
      <c r="A35" s="203"/>
      <c r="B35" s="6" t="s">
        <v>489</v>
      </c>
      <c r="C35" s="129" t="s">
        <v>490</v>
      </c>
      <c r="D35" s="153">
        <v>410</v>
      </c>
      <c r="E35" s="154" t="s">
        <v>485</v>
      </c>
      <c r="F35" s="30">
        <v>7649518</v>
      </c>
      <c r="G35" s="30">
        <v>7649518</v>
      </c>
      <c r="H35" s="99">
        <f t="shared" ref="H35:H98" si="7">(F35-G35)</f>
        <v>0</v>
      </c>
      <c r="I35" s="31" t="s">
        <v>491</v>
      </c>
      <c r="J35" s="31" t="s">
        <v>492</v>
      </c>
      <c r="K35" s="100"/>
      <c r="L35" s="100"/>
      <c r="M35" s="100">
        <v>1</v>
      </c>
      <c r="N35" s="100"/>
      <c r="O35" s="100"/>
      <c r="P35" s="100"/>
      <c r="Q35" s="102">
        <v>1</v>
      </c>
      <c r="R35" s="73">
        <f t="shared" ref="R35" si="8">(G35/F35)*100</f>
        <v>100</v>
      </c>
      <c r="S35" s="73">
        <v>33</v>
      </c>
      <c r="T35" s="73">
        <f>(R35*S35)/100</f>
        <v>33</v>
      </c>
      <c r="U35" s="79"/>
      <c r="V35" s="118"/>
      <c r="W35" s="118"/>
      <c r="X35" s="118"/>
    </row>
    <row r="36" spans="1:24" ht="64.5" customHeight="1" x14ac:dyDescent="0.25">
      <c r="A36" s="204"/>
      <c r="B36" s="6" t="s">
        <v>493</v>
      </c>
      <c r="C36" s="129" t="s">
        <v>494</v>
      </c>
      <c r="D36" s="153">
        <v>410</v>
      </c>
      <c r="E36" s="154" t="s">
        <v>485</v>
      </c>
      <c r="F36" s="30">
        <v>124367823</v>
      </c>
      <c r="G36" s="30">
        <v>61175928</v>
      </c>
      <c r="H36" s="99">
        <f t="shared" si="7"/>
        <v>63191895</v>
      </c>
      <c r="I36" s="31" t="s">
        <v>495</v>
      </c>
      <c r="J36" s="31" t="s">
        <v>496</v>
      </c>
      <c r="K36" s="100">
        <v>6</v>
      </c>
      <c r="L36" s="100"/>
      <c r="M36" s="100"/>
      <c r="N36" s="100"/>
      <c r="O36" s="100"/>
      <c r="P36" s="100"/>
      <c r="Q36" s="102">
        <v>6</v>
      </c>
      <c r="R36" s="73">
        <v>49</v>
      </c>
      <c r="S36" s="73">
        <v>400</v>
      </c>
      <c r="T36" s="73">
        <f>(R36*S36)/100</f>
        <v>196</v>
      </c>
      <c r="U36" s="79" t="s">
        <v>748</v>
      </c>
      <c r="V36" s="118"/>
      <c r="W36" s="118"/>
      <c r="X36" s="118"/>
    </row>
    <row r="37" spans="1:24" ht="36.75" customHeight="1" x14ac:dyDescent="0.25">
      <c r="A37" s="202" t="s">
        <v>497</v>
      </c>
      <c r="B37" s="6" t="s">
        <v>498</v>
      </c>
      <c r="C37" s="129" t="s">
        <v>499</v>
      </c>
      <c r="D37" s="153">
        <v>410</v>
      </c>
      <c r="E37" s="154" t="s">
        <v>485</v>
      </c>
      <c r="F37" s="30">
        <v>10000000</v>
      </c>
      <c r="G37" s="30">
        <v>0</v>
      </c>
      <c r="H37" s="30">
        <f t="shared" si="7"/>
        <v>10000000</v>
      </c>
      <c r="I37" s="31" t="s">
        <v>500</v>
      </c>
      <c r="J37" s="31" t="s">
        <v>501</v>
      </c>
      <c r="K37" s="36"/>
      <c r="L37" s="36"/>
      <c r="M37" s="36"/>
      <c r="N37" s="36"/>
      <c r="O37" s="36"/>
      <c r="P37" s="36"/>
      <c r="Q37" s="37">
        <v>0</v>
      </c>
      <c r="R37" s="73">
        <f>(G37/F37)*100</f>
        <v>0</v>
      </c>
      <c r="S37" s="73">
        <v>0</v>
      </c>
      <c r="T37" s="73">
        <f t="shared" ref="T37:T65" si="9">(R37*S37)/100</f>
        <v>0</v>
      </c>
      <c r="U37" s="79"/>
      <c r="V37" s="118"/>
      <c r="W37" s="118"/>
      <c r="X37" s="118"/>
    </row>
    <row r="38" spans="1:24" ht="43.5" customHeight="1" x14ac:dyDescent="0.25">
      <c r="A38" s="203"/>
      <c r="B38" s="6" t="s">
        <v>502</v>
      </c>
      <c r="C38" s="129" t="s">
        <v>503</v>
      </c>
      <c r="D38" s="153">
        <v>410</v>
      </c>
      <c r="E38" s="154" t="s">
        <v>485</v>
      </c>
      <c r="F38" s="30">
        <v>180844085</v>
      </c>
      <c r="G38" s="30">
        <v>47048877</v>
      </c>
      <c r="H38" s="30">
        <f t="shared" si="7"/>
        <v>133795208</v>
      </c>
      <c r="I38" s="31" t="s">
        <v>456</v>
      </c>
      <c r="J38" s="31" t="s">
        <v>504</v>
      </c>
      <c r="K38" s="36"/>
      <c r="L38" s="36"/>
      <c r="M38" s="36">
        <v>1</v>
      </c>
      <c r="N38" s="36"/>
      <c r="O38" s="36">
        <v>1</v>
      </c>
      <c r="P38" s="36"/>
      <c r="Q38" s="37">
        <v>2</v>
      </c>
      <c r="R38" s="73">
        <f>(G38/F38)*100</f>
        <v>26.016265337071985</v>
      </c>
      <c r="S38" s="73">
        <v>100</v>
      </c>
      <c r="T38" s="73">
        <f t="shared" si="9"/>
        <v>26.016265337071985</v>
      </c>
      <c r="U38" s="79" t="s">
        <v>505</v>
      </c>
      <c r="V38" s="118"/>
      <c r="W38" s="118"/>
      <c r="X38" s="118"/>
    </row>
    <row r="39" spans="1:24" ht="49.5" customHeight="1" x14ac:dyDescent="0.25">
      <c r="A39" s="203"/>
      <c r="B39" s="6" t="s">
        <v>506</v>
      </c>
      <c r="C39" s="129" t="s">
        <v>507</v>
      </c>
      <c r="D39" s="153">
        <v>410</v>
      </c>
      <c r="E39" s="154" t="s">
        <v>485</v>
      </c>
      <c r="F39" s="30">
        <v>10000000</v>
      </c>
      <c r="G39" s="30">
        <v>580000</v>
      </c>
      <c r="H39" s="30">
        <f t="shared" si="7"/>
        <v>9420000</v>
      </c>
      <c r="I39" s="31" t="s">
        <v>508</v>
      </c>
      <c r="J39" s="31" t="s">
        <v>509</v>
      </c>
      <c r="K39" s="36"/>
      <c r="L39" s="36"/>
      <c r="M39" s="36"/>
      <c r="N39" s="36"/>
      <c r="O39" s="36"/>
      <c r="P39" s="36"/>
      <c r="Q39" s="37">
        <v>0</v>
      </c>
      <c r="R39" s="73">
        <f>(G39/F39)*100</f>
        <v>5.8000000000000007</v>
      </c>
      <c r="S39" s="73">
        <v>0</v>
      </c>
      <c r="T39" s="73">
        <f t="shared" si="9"/>
        <v>0</v>
      </c>
      <c r="U39" s="79"/>
      <c r="V39" s="118"/>
      <c r="W39" s="118"/>
      <c r="X39" s="118"/>
    </row>
    <row r="40" spans="1:24" ht="51" customHeight="1" x14ac:dyDescent="0.25">
      <c r="A40" s="203"/>
      <c r="B40" s="6" t="s">
        <v>510</v>
      </c>
      <c r="C40" s="129" t="s">
        <v>511</v>
      </c>
      <c r="D40" s="153">
        <v>410</v>
      </c>
      <c r="E40" s="154" t="s">
        <v>485</v>
      </c>
      <c r="F40" s="30">
        <v>10000000</v>
      </c>
      <c r="G40" s="30">
        <v>1600000</v>
      </c>
      <c r="H40" s="30">
        <f t="shared" si="7"/>
        <v>8400000</v>
      </c>
      <c r="I40" s="31" t="s">
        <v>512</v>
      </c>
      <c r="J40" s="31" t="s">
        <v>513</v>
      </c>
      <c r="K40" s="36"/>
      <c r="L40" s="36"/>
      <c r="M40" s="36"/>
      <c r="N40" s="36"/>
      <c r="O40" s="36"/>
      <c r="P40" s="36"/>
      <c r="Q40" s="37">
        <v>0</v>
      </c>
      <c r="R40" s="73">
        <f>(G40/F40)*100</f>
        <v>16</v>
      </c>
      <c r="S40" s="73">
        <v>0</v>
      </c>
      <c r="T40" s="73">
        <f t="shared" si="9"/>
        <v>0</v>
      </c>
      <c r="U40" s="79"/>
      <c r="V40" s="118"/>
      <c r="W40" s="118"/>
      <c r="X40" s="118"/>
    </row>
    <row r="41" spans="1:24" ht="32.25" customHeight="1" x14ac:dyDescent="0.25">
      <c r="A41" s="203"/>
      <c r="B41" s="6" t="s">
        <v>514</v>
      </c>
      <c r="C41" s="129" t="s">
        <v>515</v>
      </c>
      <c r="D41" s="153">
        <v>410</v>
      </c>
      <c r="E41" s="154" t="s">
        <v>516</v>
      </c>
      <c r="F41" s="30">
        <v>50977063</v>
      </c>
      <c r="G41" s="30">
        <v>1350000</v>
      </c>
      <c r="H41" s="30">
        <f t="shared" si="7"/>
        <v>49627063</v>
      </c>
      <c r="I41" s="31" t="s">
        <v>517</v>
      </c>
      <c r="J41" s="31" t="s">
        <v>518</v>
      </c>
      <c r="K41" s="36"/>
      <c r="L41" s="36"/>
      <c r="M41" s="36"/>
      <c r="N41" s="36"/>
      <c r="O41" s="36"/>
      <c r="P41" s="36"/>
      <c r="Q41" s="37">
        <v>0</v>
      </c>
      <c r="R41" s="73">
        <f>(G41/F41)*100</f>
        <v>2.6482498609227445</v>
      </c>
      <c r="S41" s="73">
        <v>0</v>
      </c>
      <c r="T41" s="73">
        <f t="shared" si="9"/>
        <v>0</v>
      </c>
      <c r="U41" s="79"/>
      <c r="V41" s="118"/>
      <c r="W41" s="118"/>
      <c r="X41" s="118"/>
    </row>
    <row r="42" spans="1:24" ht="43.5" customHeight="1" x14ac:dyDescent="0.25">
      <c r="A42" s="204"/>
      <c r="B42" s="6" t="s">
        <v>519</v>
      </c>
      <c r="C42" s="129" t="s">
        <v>520</v>
      </c>
      <c r="D42" s="153">
        <v>410</v>
      </c>
      <c r="E42" s="154" t="s">
        <v>485</v>
      </c>
      <c r="F42" s="30">
        <v>70000000</v>
      </c>
      <c r="G42" s="30">
        <v>49483916</v>
      </c>
      <c r="H42" s="30">
        <f t="shared" si="7"/>
        <v>20516084</v>
      </c>
      <c r="I42" s="38" t="s">
        <v>521</v>
      </c>
      <c r="J42" s="38" t="s">
        <v>522</v>
      </c>
      <c r="K42" s="36">
        <v>24</v>
      </c>
      <c r="L42" s="36"/>
      <c r="M42" s="36">
        <v>54</v>
      </c>
      <c r="N42" s="36"/>
      <c r="O42" s="36">
        <v>20</v>
      </c>
      <c r="P42" s="36"/>
      <c r="Q42" s="37">
        <v>98</v>
      </c>
      <c r="R42" s="73">
        <f t="shared" ref="R42:R101" si="10">(G42/F42)*100</f>
        <v>70.691308571428564</v>
      </c>
      <c r="S42" s="73">
        <v>585</v>
      </c>
      <c r="T42" s="73">
        <f t="shared" si="9"/>
        <v>413.54415514285711</v>
      </c>
      <c r="U42" s="79" t="s">
        <v>749</v>
      </c>
      <c r="V42" s="118"/>
      <c r="W42" s="118"/>
      <c r="X42" s="118"/>
    </row>
    <row r="43" spans="1:24" ht="32.25" customHeight="1" x14ac:dyDescent="0.25">
      <c r="A43" s="202" t="s">
        <v>523</v>
      </c>
      <c r="B43" s="6" t="s">
        <v>524</v>
      </c>
      <c r="C43" s="129" t="s">
        <v>525</v>
      </c>
      <c r="D43" s="155">
        <v>410</v>
      </c>
      <c r="E43" s="154" t="s">
        <v>485</v>
      </c>
      <c r="F43" s="30">
        <v>54422671</v>
      </c>
      <c r="G43" s="30">
        <v>9546220</v>
      </c>
      <c r="H43" s="30">
        <f t="shared" si="7"/>
        <v>44876451</v>
      </c>
      <c r="I43" s="31" t="s">
        <v>526</v>
      </c>
      <c r="J43" s="31" t="s">
        <v>527</v>
      </c>
      <c r="K43" s="36">
        <v>17</v>
      </c>
      <c r="L43" s="36"/>
      <c r="M43" s="36"/>
      <c r="N43" s="36"/>
      <c r="O43" s="36"/>
      <c r="P43" s="40"/>
      <c r="Q43" s="37">
        <v>17</v>
      </c>
      <c r="R43" s="73">
        <f t="shared" si="10"/>
        <v>17.540888428647687</v>
      </c>
      <c r="S43" s="73">
        <v>25</v>
      </c>
      <c r="T43" s="73">
        <f t="shared" si="9"/>
        <v>4.3852221071619217</v>
      </c>
      <c r="U43" s="79" t="s">
        <v>528</v>
      </c>
      <c r="V43" s="118"/>
      <c r="W43" s="118"/>
      <c r="X43" s="118"/>
    </row>
    <row r="44" spans="1:24" ht="28.5" customHeight="1" x14ac:dyDescent="0.25">
      <c r="A44" s="203"/>
      <c r="B44" s="6" t="s">
        <v>529</v>
      </c>
      <c r="C44" s="156" t="s">
        <v>530</v>
      </c>
      <c r="D44" s="153">
        <v>410</v>
      </c>
      <c r="E44" s="154" t="s">
        <v>485</v>
      </c>
      <c r="F44" s="30">
        <v>47081930</v>
      </c>
      <c r="G44" s="30">
        <v>2081930</v>
      </c>
      <c r="H44" s="30">
        <f t="shared" si="7"/>
        <v>45000000</v>
      </c>
      <c r="I44" s="34" t="s">
        <v>531</v>
      </c>
      <c r="J44" s="34" t="s">
        <v>531</v>
      </c>
      <c r="K44" s="36">
        <v>32</v>
      </c>
      <c r="L44" s="40"/>
      <c r="M44" s="36"/>
      <c r="N44" s="36"/>
      <c r="O44" s="36"/>
      <c r="P44" s="36"/>
      <c r="Q44" s="37">
        <v>32</v>
      </c>
      <c r="R44" s="73">
        <f t="shared" si="10"/>
        <v>4.4219300270825777</v>
      </c>
      <c r="S44" s="73">
        <v>107</v>
      </c>
      <c r="T44" s="73">
        <f t="shared" si="9"/>
        <v>4.7314651289783578</v>
      </c>
      <c r="U44" s="79" t="s">
        <v>532</v>
      </c>
      <c r="V44" s="118"/>
      <c r="W44" s="118"/>
      <c r="X44" s="118"/>
    </row>
    <row r="45" spans="1:24" ht="42" customHeight="1" x14ac:dyDescent="0.25">
      <c r="A45" s="203"/>
      <c r="B45" s="6" t="s">
        <v>533</v>
      </c>
      <c r="C45" s="129" t="s">
        <v>534</v>
      </c>
      <c r="D45" s="153">
        <v>410</v>
      </c>
      <c r="E45" s="154" t="s">
        <v>318</v>
      </c>
      <c r="F45" s="30">
        <v>8000000</v>
      </c>
      <c r="G45" s="30">
        <v>2492000</v>
      </c>
      <c r="H45" s="30">
        <f t="shared" si="7"/>
        <v>5508000</v>
      </c>
      <c r="I45" s="103"/>
      <c r="J45" s="103"/>
      <c r="K45" s="36"/>
      <c r="L45" s="36"/>
      <c r="M45" s="36"/>
      <c r="N45" s="36"/>
      <c r="O45" s="36"/>
      <c r="P45" s="36">
        <v>45</v>
      </c>
      <c r="Q45" s="37"/>
      <c r="R45" s="73">
        <f t="shared" si="10"/>
        <v>31.15</v>
      </c>
      <c r="S45" s="73">
        <v>45</v>
      </c>
      <c r="T45" s="73">
        <f t="shared" si="9"/>
        <v>14.0175</v>
      </c>
      <c r="U45" s="79" t="s">
        <v>737</v>
      </c>
      <c r="V45" s="118"/>
      <c r="W45" s="118"/>
      <c r="X45" s="118"/>
    </row>
    <row r="46" spans="1:24" ht="45" customHeight="1" x14ac:dyDescent="0.25">
      <c r="A46" s="204"/>
      <c r="B46" s="6" t="s">
        <v>535</v>
      </c>
      <c r="C46" s="129" t="s">
        <v>536</v>
      </c>
      <c r="D46" s="153">
        <v>410</v>
      </c>
      <c r="E46" s="154" t="s">
        <v>485</v>
      </c>
      <c r="F46" s="30">
        <v>146000000</v>
      </c>
      <c r="G46" s="30">
        <v>137710666</v>
      </c>
      <c r="H46" s="30">
        <f t="shared" si="7"/>
        <v>8289334</v>
      </c>
      <c r="I46" s="31" t="s">
        <v>537</v>
      </c>
      <c r="J46" s="31" t="s">
        <v>538</v>
      </c>
      <c r="K46" s="36">
        <v>13</v>
      </c>
      <c r="L46" s="36"/>
      <c r="M46" s="36"/>
      <c r="N46" s="36"/>
      <c r="O46" s="36"/>
      <c r="P46" s="36"/>
      <c r="Q46" s="37">
        <v>13</v>
      </c>
      <c r="R46" s="73">
        <f>(G46/F46)*100</f>
        <v>94.322373972602733</v>
      </c>
      <c r="S46" s="73">
        <v>650</v>
      </c>
      <c r="T46" s="73">
        <f t="shared" si="9"/>
        <v>613.09543082191772</v>
      </c>
      <c r="U46" s="79" t="s">
        <v>539</v>
      </c>
      <c r="V46" s="118"/>
      <c r="W46" s="118"/>
      <c r="X46" s="118"/>
    </row>
    <row r="47" spans="1:24" ht="28.5" customHeight="1" x14ac:dyDescent="0.25">
      <c r="A47" s="202" t="s">
        <v>540</v>
      </c>
      <c r="B47" s="6" t="s">
        <v>541</v>
      </c>
      <c r="C47" s="129" t="s">
        <v>542</v>
      </c>
      <c r="D47" s="153">
        <v>410</v>
      </c>
      <c r="E47" s="154" t="s">
        <v>485</v>
      </c>
      <c r="F47" s="157">
        <v>614881000</v>
      </c>
      <c r="G47" s="30">
        <v>256890895</v>
      </c>
      <c r="H47" s="30">
        <f t="shared" si="7"/>
        <v>357990105</v>
      </c>
      <c r="I47" s="34" t="s">
        <v>543</v>
      </c>
      <c r="J47" s="34" t="s">
        <v>544</v>
      </c>
      <c r="K47" s="36">
        <v>33</v>
      </c>
      <c r="L47" s="36"/>
      <c r="M47" s="36"/>
      <c r="N47" s="36"/>
      <c r="O47" s="36"/>
      <c r="P47" s="36"/>
      <c r="Q47" s="37">
        <v>33</v>
      </c>
      <c r="R47" s="73">
        <f t="shared" si="10"/>
        <v>41.77896129494976</v>
      </c>
      <c r="S47" s="73">
        <v>132</v>
      </c>
      <c r="T47" s="73">
        <f t="shared" si="9"/>
        <v>55.148228909333682</v>
      </c>
      <c r="U47" s="79" t="s">
        <v>545</v>
      </c>
      <c r="V47" s="118"/>
      <c r="W47" s="118"/>
      <c r="X47" s="118"/>
    </row>
    <row r="48" spans="1:24" ht="28.5" customHeight="1" x14ac:dyDescent="0.25">
      <c r="A48" s="203"/>
      <c r="B48" s="6" t="s">
        <v>546</v>
      </c>
      <c r="C48" s="129" t="s">
        <v>547</v>
      </c>
      <c r="D48" s="153">
        <v>410</v>
      </c>
      <c r="E48" s="154" t="s">
        <v>485</v>
      </c>
      <c r="F48" s="30">
        <v>20000000</v>
      </c>
      <c r="G48" s="30">
        <v>18550000</v>
      </c>
      <c r="H48" s="30">
        <f t="shared" si="7"/>
        <v>1450000</v>
      </c>
      <c r="I48" s="34" t="s">
        <v>548</v>
      </c>
      <c r="J48" s="34" t="s">
        <v>548</v>
      </c>
      <c r="K48" s="36"/>
      <c r="L48" s="36"/>
      <c r="M48" s="36"/>
      <c r="N48" s="36"/>
      <c r="O48" s="36"/>
      <c r="P48" s="36"/>
      <c r="Q48" s="37">
        <v>1</v>
      </c>
      <c r="R48" s="73">
        <f t="shared" si="10"/>
        <v>92.75</v>
      </c>
      <c r="S48" s="73">
        <v>100</v>
      </c>
      <c r="T48" s="73">
        <f t="shared" si="9"/>
        <v>92.75</v>
      </c>
      <c r="U48" s="100"/>
      <c r="V48" s="119"/>
      <c r="W48" s="119"/>
      <c r="X48" s="119"/>
    </row>
    <row r="49" spans="1:24" ht="28.5" customHeight="1" x14ac:dyDescent="0.25">
      <c r="A49" s="203"/>
      <c r="B49" s="6" t="s">
        <v>549</v>
      </c>
      <c r="C49" s="129" t="s">
        <v>550</v>
      </c>
      <c r="D49" s="153">
        <v>410</v>
      </c>
      <c r="E49" s="154" t="s">
        <v>551</v>
      </c>
      <c r="F49" s="30">
        <v>31500000</v>
      </c>
      <c r="G49" s="30">
        <v>2594500</v>
      </c>
      <c r="H49" s="30">
        <f t="shared" si="7"/>
        <v>28905500</v>
      </c>
      <c r="I49" s="34"/>
      <c r="J49" s="34"/>
      <c r="K49" s="36"/>
      <c r="L49" s="36"/>
      <c r="M49" s="36"/>
      <c r="N49" s="36"/>
      <c r="O49" s="36"/>
      <c r="P49" s="36"/>
      <c r="Q49" s="37">
        <v>0</v>
      </c>
      <c r="R49" s="123">
        <f t="shared" si="10"/>
        <v>8.2365079365079357</v>
      </c>
      <c r="S49" s="123">
        <v>0</v>
      </c>
      <c r="T49" s="73">
        <f t="shared" si="9"/>
        <v>0</v>
      </c>
      <c r="U49" s="100"/>
      <c r="V49" s="119"/>
      <c r="W49" s="119"/>
      <c r="X49" s="119"/>
    </row>
    <row r="50" spans="1:24" ht="30.75" customHeight="1" x14ac:dyDescent="0.25">
      <c r="A50" s="204"/>
      <c r="B50" s="6" t="s">
        <v>552</v>
      </c>
      <c r="C50" s="129" t="s">
        <v>553</v>
      </c>
      <c r="D50" s="153">
        <v>410</v>
      </c>
      <c r="E50" s="154" t="s">
        <v>554</v>
      </c>
      <c r="F50" s="30">
        <v>7000000</v>
      </c>
      <c r="G50" s="30">
        <v>0</v>
      </c>
      <c r="H50" s="30">
        <f t="shared" si="7"/>
        <v>7000000</v>
      </c>
      <c r="I50" s="34"/>
      <c r="J50" s="34"/>
      <c r="K50" s="36"/>
      <c r="L50" s="36"/>
      <c r="M50" s="36"/>
      <c r="N50" s="36"/>
      <c r="O50" s="36"/>
      <c r="P50" s="36"/>
      <c r="Q50" s="37"/>
      <c r="R50" s="123">
        <f>(G50/F50)*100</f>
        <v>0</v>
      </c>
      <c r="S50" s="123">
        <v>0</v>
      </c>
      <c r="T50" s="73">
        <f t="shared" si="9"/>
        <v>0</v>
      </c>
      <c r="U50" s="100"/>
      <c r="V50" s="119"/>
      <c r="W50" s="119"/>
      <c r="X50" s="119"/>
    </row>
    <row r="51" spans="1:24" ht="19.5" hidden="1" customHeight="1" x14ac:dyDescent="0.25">
      <c r="A51" s="129"/>
      <c r="B51" s="6" t="s">
        <v>555</v>
      </c>
      <c r="C51" s="129" t="s">
        <v>556</v>
      </c>
      <c r="D51" s="153">
        <v>410</v>
      </c>
      <c r="E51" s="154" t="s">
        <v>485</v>
      </c>
      <c r="F51" s="30">
        <v>700000000</v>
      </c>
      <c r="H51" s="30">
        <f t="shared" si="7"/>
        <v>700000000</v>
      </c>
      <c r="J51"/>
      <c r="R51" s="73">
        <f t="shared" si="10"/>
        <v>0</v>
      </c>
      <c r="S51" s="73"/>
      <c r="T51" s="73">
        <f t="shared" si="9"/>
        <v>0</v>
      </c>
      <c r="U51" s="36"/>
      <c r="V51" s="24"/>
      <c r="W51" s="24"/>
      <c r="X51" s="24"/>
    </row>
    <row r="52" spans="1:24" ht="45.75" customHeight="1" x14ac:dyDescent="0.25">
      <c r="A52" s="202" t="s">
        <v>557</v>
      </c>
      <c r="B52" s="6" t="s">
        <v>558</v>
      </c>
      <c r="C52" s="129" t="s">
        <v>559</v>
      </c>
      <c r="D52" s="153">
        <v>410</v>
      </c>
      <c r="E52" s="154" t="s">
        <v>560</v>
      </c>
      <c r="F52" s="30">
        <v>6000000</v>
      </c>
      <c r="G52" s="99">
        <v>0</v>
      </c>
      <c r="H52" s="30">
        <f t="shared" si="7"/>
        <v>6000000</v>
      </c>
      <c r="I52" s="43"/>
      <c r="J52" s="43"/>
      <c r="K52" s="43"/>
      <c r="L52" s="43"/>
      <c r="M52" s="43"/>
      <c r="N52" s="43"/>
      <c r="O52" s="43"/>
      <c r="P52" s="43"/>
      <c r="Q52" s="104"/>
      <c r="R52" s="73">
        <f t="shared" si="10"/>
        <v>0</v>
      </c>
      <c r="S52" s="73">
        <v>0</v>
      </c>
      <c r="T52" s="73">
        <f t="shared" si="9"/>
        <v>0</v>
      </c>
      <c r="U52" s="100"/>
      <c r="V52" s="119"/>
      <c r="W52" s="119"/>
      <c r="X52" s="119"/>
    </row>
    <row r="53" spans="1:24" ht="29.25" customHeight="1" x14ac:dyDescent="0.25">
      <c r="A53" s="203"/>
      <c r="B53" s="6" t="s">
        <v>561</v>
      </c>
      <c r="C53" s="129" t="s">
        <v>562</v>
      </c>
      <c r="D53" s="153">
        <v>410</v>
      </c>
      <c r="E53" s="154" t="s">
        <v>485</v>
      </c>
      <c r="F53" s="30">
        <v>117440037</v>
      </c>
      <c r="G53" s="30">
        <v>52141368</v>
      </c>
      <c r="H53" s="30">
        <f t="shared" si="7"/>
        <v>65298669</v>
      </c>
      <c r="I53" s="88" t="s">
        <v>563</v>
      </c>
      <c r="J53" s="105" t="s">
        <v>564</v>
      </c>
      <c r="K53" s="36">
        <v>1</v>
      </c>
      <c r="L53" s="36"/>
      <c r="M53" s="36"/>
      <c r="N53" s="36"/>
      <c r="O53" s="36"/>
      <c r="P53" s="36"/>
      <c r="Q53" s="37">
        <v>1</v>
      </c>
      <c r="R53" s="73">
        <f t="shared" si="10"/>
        <v>44.398289826833079</v>
      </c>
      <c r="S53" s="73">
        <v>450</v>
      </c>
      <c r="T53" s="73">
        <f t="shared" si="9"/>
        <v>199.79230422074886</v>
      </c>
      <c r="U53" s="79" t="s">
        <v>565</v>
      </c>
      <c r="V53" s="118"/>
      <c r="W53" s="118"/>
      <c r="X53" s="118"/>
    </row>
    <row r="54" spans="1:24" ht="21" customHeight="1" x14ac:dyDescent="0.25">
      <c r="A54" s="204"/>
      <c r="B54" s="6" t="s">
        <v>566</v>
      </c>
      <c r="C54" s="129" t="s">
        <v>567</v>
      </c>
      <c r="D54" s="153">
        <v>410</v>
      </c>
      <c r="E54" s="154" t="s">
        <v>485</v>
      </c>
      <c r="F54" s="30">
        <v>2804013680</v>
      </c>
      <c r="G54" s="30">
        <v>546891405</v>
      </c>
      <c r="H54" s="30">
        <f t="shared" si="7"/>
        <v>2257122275</v>
      </c>
      <c r="I54" s="31" t="s">
        <v>568</v>
      </c>
      <c r="J54" s="31" t="s">
        <v>569</v>
      </c>
      <c r="K54" s="36">
        <v>1</v>
      </c>
      <c r="L54" s="36"/>
      <c r="M54" s="36"/>
      <c r="N54" s="36"/>
      <c r="O54" s="36">
        <v>1</v>
      </c>
      <c r="P54" s="36"/>
      <c r="Q54" s="37">
        <v>2</v>
      </c>
      <c r="R54" s="73">
        <f t="shared" si="10"/>
        <v>19.503877919739679</v>
      </c>
      <c r="S54" s="73">
        <v>100</v>
      </c>
      <c r="T54" s="73">
        <f t="shared" si="9"/>
        <v>19.503877919739679</v>
      </c>
      <c r="U54" s="79" t="s">
        <v>753</v>
      </c>
      <c r="V54" s="118"/>
      <c r="W54" s="118"/>
      <c r="X54" s="118"/>
    </row>
    <row r="55" spans="1:24" ht="26.25" customHeight="1" x14ac:dyDescent="0.25">
      <c r="A55" s="202" t="s">
        <v>570</v>
      </c>
      <c r="B55" s="6" t="s">
        <v>571</v>
      </c>
      <c r="C55" s="129" t="s">
        <v>572</v>
      </c>
      <c r="D55" s="153">
        <v>410</v>
      </c>
      <c r="E55" s="154" t="s">
        <v>485</v>
      </c>
      <c r="F55" s="30">
        <v>35000000</v>
      </c>
      <c r="G55" s="99">
        <v>29661193</v>
      </c>
      <c r="H55" s="30">
        <f t="shared" si="7"/>
        <v>5338807</v>
      </c>
      <c r="I55" s="86" t="s">
        <v>573</v>
      </c>
      <c r="J55" s="86" t="s">
        <v>574</v>
      </c>
      <c r="K55" s="43"/>
      <c r="L55" s="43"/>
      <c r="M55" s="43"/>
      <c r="N55" s="43"/>
      <c r="O55" s="43"/>
      <c r="P55" s="43"/>
      <c r="Q55" s="126">
        <v>0.5</v>
      </c>
      <c r="R55" s="73">
        <f t="shared" si="10"/>
        <v>84.746265714285713</v>
      </c>
      <c r="S55" s="73">
        <v>50</v>
      </c>
      <c r="T55" s="73">
        <f t="shared" si="9"/>
        <v>42.373132857142856</v>
      </c>
      <c r="U55" s="79" t="s">
        <v>575</v>
      </c>
      <c r="V55" s="118"/>
      <c r="W55" s="118"/>
      <c r="X55" s="118"/>
    </row>
    <row r="56" spans="1:24" ht="28.5" customHeight="1" x14ac:dyDescent="0.25">
      <c r="A56" s="204"/>
      <c r="B56" s="6" t="s">
        <v>576</v>
      </c>
      <c r="C56" s="129" t="s">
        <v>577</v>
      </c>
      <c r="D56" s="153">
        <v>410</v>
      </c>
      <c r="E56" s="154" t="s">
        <v>485</v>
      </c>
      <c r="F56" s="30">
        <v>15000000</v>
      </c>
      <c r="G56" s="30">
        <v>7013333</v>
      </c>
      <c r="H56" s="30">
        <f t="shared" si="7"/>
        <v>7986667</v>
      </c>
      <c r="I56" s="31" t="s">
        <v>573</v>
      </c>
      <c r="J56" s="31" t="s">
        <v>574</v>
      </c>
      <c r="K56" s="36"/>
      <c r="L56" s="36"/>
      <c r="M56" s="36"/>
      <c r="N56" s="36"/>
      <c r="O56" s="36"/>
      <c r="P56" s="106"/>
      <c r="Q56" s="110">
        <v>0.5</v>
      </c>
      <c r="R56" s="73">
        <f t="shared" si="10"/>
        <v>46.755553333333332</v>
      </c>
      <c r="S56" s="73">
        <v>50</v>
      </c>
      <c r="T56" s="73">
        <f t="shared" si="9"/>
        <v>23.377776666666662</v>
      </c>
      <c r="U56" s="79" t="s">
        <v>578</v>
      </c>
      <c r="V56" s="118"/>
      <c r="W56" s="118"/>
      <c r="X56" s="118"/>
    </row>
    <row r="57" spans="1:24" ht="28.5" customHeight="1" x14ac:dyDescent="0.25">
      <c r="A57" s="202" t="s">
        <v>579</v>
      </c>
      <c r="B57" s="6" t="s">
        <v>580</v>
      </c>
      <c r="C57" s="129" t="s">
        <v>581</v>
      </c>
      <c r="D57" s="153">
        <v>410</v>
      </c>
      <c r="E57" s="154" t="s">
        <v>582</v>
      </c>
      <c r="F57" s="30">
        <v>343263290</v>
      </c>
      <c r="G57" s="99">
        <v>93263290</v>
      </c>
      <c r="H57" s="30">
        <f t="shared" si="7"/>
        <v>250000000</v>
      </c>
      <c r="I57" s="103" t="s">
        <v>583</v>
      </c>
      <c r="J57" s="103" t="s">
        <v>584</v>
      </c>
      <c r="K57" s="103"/>
      <c r="L57" s="103"/>
      <c r="M57" s="103"/>
      <c r="N57" s="103"/>
      <c r="O57" s="103">
        <v>2</v>
      </c>
      <c r="P57" s="103"/>
      <c r="Q57" s="107">
        <v>2</v>
      </c>
      <c r="R57" s="73">
        <f t="shared" si="10"/>
        <v>27.16960791234041</v>
      </c>
      <c r="S57" s="73">
        <v>300</v>
      </c>
      <c r="T57" s="73">
        <f t="shared" si="9"/>
        <v>81.508823737021231</v>
      </c>
      <c r="U57" s="100" t="s">
        <v>585</v>
      </c>
      <c r="V57" s="119"/>
      <c r="W57" s="119"/>
      <c r="X57" s="119"/>
    </row>
    <row r="58" spans="1:24" ht="46.5" hidden="1" customHeight="1" x14ac:dyDescent="0.25">
      <c r="A58" s="204"/>
      <c r="B58" s="6" t="s">
        <v>586</v>
      </c>
      <c r="C58" s="129" t="s">
        <v>587</v>
      </c>
      <c r="D58" s="153">
        <v>410</v>
      </c>
      <c r="E58" s="154" t="s">
        <v>318</v>
      </c>
      <c r="F58" s="30">
        <v>2000000</v>
      </c>
      <c r="G58" s="63">
        <v>0</v>
      </c>
      <c r="H58" s="63">
        <f t="shared" si="7"/>
        <v>2000000</v>
      </c>
      <c r="J58"/>
      <c r="R58" s="73">
        <f t="shared" si="10"/>
        <v>0</v>
      </c>
      <c r="S58" s="73"/>
      <c r="T58" s="73">
        <f t="shared" si="9"/>
        <v>0</v>
      </c>
      <c r="U58" s="36"/>
      <c r="V58" s="24"/>
      <c r="W58" s="24"/>
      <c r="X58" s="24"/>
    </row>
    <row r="59" spans="1:24" ht="75" customHeight="1" x14ac:dyDescent="0.25">
      <c r="A59" s="129" t="s">
        <v>588</v>
      </c>
      <c r="B59" s="6" t="s">
        <v>589</v>
      </c>
      <c r="C59" s="129" t="s">
        <v>590</v>
      </c>
      <c r="D59" s="153">
        <v>410</v>
      </c>
      <c r="E59" s="154" t="s">
        <v>485</v>
      </c>
      <c r="F59" s="30">
        <v>222818737</v>
      </c>
      <c r="G59" s="108">
        <v>172772526</v>
      </c>
      <c r="H59" s="108">
        <f t="shared" si="7"/>
        <v>50046211</v>
      </c>
      <c r="I59" s="88" t="s">
        <v>591</v>
      </c>
      <c r="J59" s="88" t="s">
        <v>591</v>
      </c>
      <c r="K59" s="105"/>
      <c r="L59" s="105"/>
      <c r="M59" s="105"/>
      <c r="N59" s="105"/>
      <c r="O59" s="105">
        <v>1</v>
      </c>
      <c r="P59" s="105"/>
      <c r="Q59" s="105">
        <v>1</v>
      </c>
      <c r="R59" s="73">
        <f t="shared" si="10"/>
        <v>77.539496151079973</v>
      </c>
      <c r="S59" s="73">
        <v>200</v>
      </c>
      <c r="T59" s="73">
        <f t="shared" si="9"/>
        <v>155.07899230215995</v>
      </c>
      <c r="U59" s="100" t="s">
        <v>592</v>
      </c>
      <c r="V59" s="119"/>
      <c r="W59" s="119"/>
      <c r="X59" s="119"/>
    </row>
    <row r="60" spans="1:24" ht="24.75" customHeight="1" x14ac:dyDescent="0.25">
      <c r="A60" s="202" t="s">
        <v>593</v>
      </c>
      <c r="B60" s="6" t="s">
        <v>594</v>
      </c>
      <c r="C60" s="129" t="s">
        <v>595</v>
      </c>
      <c r="D60" s="153">
        <v>410</v>
      </c>
      <c r="E60" s="154" t="s">
        <v>596</v>
      </c>
      <c r="F60" s="30">
        <v>5000000</v>
      </c>
      <c r="G60" s="30">
        <v>0</v>
      </c>
      <c r="H60" s="30">
        <f t="shared" si="7"/>
        <v>5000000</v>
      </c>
      <c r="I60" s="36"/>
      <c r="J60" s="36"/>
      <c r="K60" s="36"/>
      <c r="L60" s="36"/>
      <c r="M60" s="36"/>
      <c r="N60" s="36"/>
      <c r="O60" s="36"/>
      <c r="P60" s="36"/>
      <c r="Q60" s="36"/>
      <c r="R60" s="73">
        <f t="shared" si="10"/>
        <v>0</v>
      </c>
      <c r="S60" s="73">
        <v>0</v>
      </c>
      <c r="T60" s="73">
        <f t="shared" si="9"/>
        <v>0</v>
      </c>
      <c r="U60" s="100"/>
      <c r="V60" s="119"/>
      <c r="W60" s="119"/>
      <c r="X60" s="119"/>
    </row>
    <row r="61" spans="1:24" ht="42.75" customHeight="1" x14ac:dyDescent="0.25">
      <c r="A61" s="203"/>
      <c r="B61" s="6" t="s">
        <v>597</v>
      </c>
      <c r="C61" s="129" t="s">
        <v>598</v>
      </c>
      <c r="D61" s="153">
        <v>410</v>
      </c>
      <c r="E61" s="154" t="s">
        <v>599</v>
      </c>
      <c r="F61" s="30">
        <v>90000000</v>
      </c>
      <c r="G61" s="30">
        <v>16350000</v>
      </c>
      <c r="H61" s="30">
        <f t="shared" si="7"/>
        <v>73650000</v>
      </c>
      <c r="I61" s="31" t="s">
        <v>600</v>
      </c>
      <c r="J61" s="31" t="s">
        <v>601</v>
      </c>
      <c r="K61" s="36"/>
      <c r="L61" s="36"/>
      <c r="M61" s="36"/>
      <c r="N61" s="36"/>
      <c r="O61" s="36">
        <v>3</v>
      </c>
      <c r="P61" s="36"/>
      <c r="Q61" s="36">
        <v>3</v>
      </c>
      <c r="R61" s="73">
        <f t="shared" si="10"/>
        <v>18.166666666666668</v>
      </c>
      <c r="S61" s="73">
        <v>60</v>
      </c>
      <c r="T61" s="73">
        <f t="shared" si="9"/>
        <v>10.9</v>
      </c>
      <c r="U61" s="79" t="s">
        <v>602</v>
      </c>
      <c r="V61" s="118"/>
      <c r="W61" s="118"/>
      <c r="X61" s="118"/>
    </row>
    <row r="62" spans="1:24" ht="43.5" customHeight="1" x14ac:dyDescent="0.25">
      <c r="A62" s="203"/>
      <c r="B62" s="6" t="s">
        <v>603</v>
      </c>
      <c r="C62" s="129" t="s">
        <v>604</v>
      </c>
      <c r="D62" s="153">
        <v>410</v>
      </c>
      <c r="E62" s="154" t="s">
        <v>599</v>
      </c>
      <c r="F62" s="30">
        <v>5000000</v>
      </c>
      <c r="G62" s="30">
        <v>3078500</v>
      </c>
      <c r="H62" s="30">
        <f t="shared" si="7"/>
        <v>1921500</v>
      </c>
      <c r="I62" s="31" t="s">
        <v>605</v>
      </c>
      <c r="J62" s="31" t="s">
        <v>606</v>
      </c>
      <c r="K62" s="36"/>
      <c r="L62" s="36"/>
      <c r="M62" s="36"/>
      <c r="N62" s="36"/>
      <c r="O62" s="36"/>
      <c r="P62" s="36"/>
      <c r="Q62" s="36">
        <v>0</v>
      </c>
      <c r="R62" s="73">
        <f t="shared" si="10"/>
        <v>61.57</v>
      </c>
      <c r="S62" s="73">
        <v>100</v>
      </c>
      <c r="T62" s="73">
        <f t="shared" si="9"/>
        <v>61.57</v>
      </c>
      <c r="U62" s="100"/>
      <c r="V62" s="119"/>
      <c r="W62" s="119"/>
      <c r="X62" s="119"/>
    </row>
    <row r="63" spans="1:24" ht="41.25" customHeight="1" x14ac:dyDescent="0.25">
      <c r="A63" s="203"/>
      <c r="B63" s="6" t="s">
        <v>607</v>
      </c>
      <c r="C63" s="129" t="s">
        <v>608</v>
      </c>
      <c r="D63" s="153">
        <v>410</v>
      </c>
      <c r="E63" s="154" t="s">
        <v>609</v>
      </c>
      <c r="F63" s="30">
        <v>64000000</v>
      </c>
      <c r="G63" s="30">
        <v>12175679</v>
      </c>
      <c r="H63" s="30">
        <f t="shared" si="7"/>
        <v>51824321</v>
      </c>
      <c r="I63" s="31" t="s">
        <v>610</v>
      </c>
      <c r="J63" s="31" t="s">
        <v>611</v>
      </c>
      <c r="K63" s="36"/>
      <c r="L63" s="36"/>
      <c r="M63" s="36"/>
      <c r="N63" s="36"/>
      <c r="O63" s="36"/>
      <c r="P63" s="36"/>
      <c r="Q63" s="36">
        <v>0</v>
      </c>
      <c r="R63" s="73">
        <f t="shared" si="10"/>
        <v>19.0244984375</v>
      </c>
      <c r="S63" s="73">
        <v>0</v>
      </c>
      <c r="T63" s="73">
        <f t="shared" si="9"/>
        <v>0</v>
      </c>
      <c r="U63" s="100"/>
      <c r="V63" s="119"/>
      <c r="W63" s="119"/>
      <c r="X63" s="119"/>
    </row>
    <row r="64" spans="1:24" ht="45" customHeight="1" x14ac:dyDescent="0.25">
      <c r="A64" s="203"/>
      <c r="B64" s="6" t="s">
        <v>612</v>
      </c>
      <c r="C64" s="129" t="s">
        <v>613</v>
      </c>
      <c r="D64" s="153">
        <v>410</v>
      </c>
      <c r="E64" s="154" t="s">
        <v>599</v>
      </c>
      <c r="F64" s="30">
        <v>40000000</v>
      </c>
      <c r="G64" s="30">
        <v>19466293</v>
      </c>
      <c r="H64" s="30">
        <f t="shared" si="7"/>
        <v>20533707</v>
      </c>
      <c r="I64" s="31" t="s">
        <v>614</v>
      </c>
      <c r="J64" s="31" t="s">
        <v>614</v>
      </c>
      <c r="K64" s="36">
        <v>1</v>
      </c>
      <c r="L64" s="36"/>
      <c r="M64" s="36"/>
      <c r="N64" s="36"/>
      <c r="O64" s="36"/>
      <c r="P64" s="36"/>
      <c r="Q64" s="36">
        <v>1</v>
      </c>
      <c r="R64" s="73">
        <f t="shared" si="10"/>
        <v>48.665732499999997</v>
      </c>
      <c r="S64" s="73">
        <v>100</v>
      </c>
      <c r="T64" s="73">
        <f t="shared" si="9"/>
        <v>48.665732499999997</v>
      </c>
      <c r="U64" s="79" t="s">
        <v>615</v>
      </c>
      <c r="V64" s="118"/>
      <c r="W64" s="118"/>
      <c r="X64" s="118"/>
    </row>
    <row r="65" spans="1:24" ht="68.25" customHeight="1" x14ac:dyDescent="0.25">
      <c r="A65" s="204"/>
      <c r="B65" s="6" t="s">
        <v>616</v>
      </c>
      <c r="C65" s="129" t="s">
        <v>617</v>
      </c>
      <c r="D65" s="153">
        <v>410</v>
      </c>
      <c r="E65" s="154" t="s">
        <v>618</v>
      </c>
      <c r="F65" s="30">
        <v>16437254</v>
      </c>
      <c r="G65" s="30">
        <v>8000000</v>
      </c>
      <c r="H65" s="30">
        <f t="shared" si="7"/>
        <v>8437254</v>
      </c>
      <c r="I65" s="109">
        <v>0</v>
      </c>
      <c r="J65" s="109">
        <v>1</v>
      </c>
      <c r="K65" s="36"/>
      <c r="L65" s="36"/>
      <c r="M65" s="36"/>
      <c r="N65" s="36"/>
      <c r="O65" s="36"/>
      <c r="P65" s="31">
        <v>35</v>
      </c>
      <c r="Q65" s="36"/>
      <c r="R65" s="73">
        <f t="shared" si="10"/>
        <v>48.669929904350198</v>
      </c>
      <c r="S65" s="73">
        <v>35</v>
      </c>
      <c r="T65" s="73">
        <f t="shared" si="9"/>
        <v>17.034475466522569</v>
      </c>
      <c r="U65" s="79" t="s">
        <v>734</v>
      </c>
      <c r="V65" s="119"/>
      <c r="W65" s="119"/>
      <c r="X65" s="119"/>
    </row>
    <row r="66" spans="1:24" s="120" customFormat="1" ht="14.25" customHeight="1" thickBot="1" x14ac:dyDescent="0.3">
      <c r="A66" s="211" t="s">
        <v>619</v>
      </c>
      <c r="B66" s="211"/>
      <c r="C66" s="211"/>
      <c r="D66" s="211"/>
      <c r="E66" s="98"/>
      <c r="F66" s="69">
        <v>6482517969</v>
      </c>
      <c r="G66" s="68"/>
      <c r="H66" s="70"/>
      <c r="I66" s="68"/>
      <c r="J66" s="68"/>
      <c r="K66" s="68"/>
      <c r="L66" s="68"/>
      <c r="M66" s="68"/>
      <c r="N66" s="68"/>
      <c r="O66" s="68"/>
      <c r="P66" s="68"/>
      <c r="Q66" s="68"/>
      <c r="R66" s="68"/>
      <c r="S66" s="68"/>
      <c r="T66" s="68"/>
      <c r="U66" s="71"/>
      <c r="V66" s="121"/>
      <c r="W66" s="121"/>
      <c r="X66" s="121"/>
    </row>
    <row r="67" spans="1:24" ht="60" customHeight="1" thickTop="1" x14ac:dyDescent="0.25">
      <c r="A67" s="202" t="s">
        <v>59</v>
      </c>
      <c r="B67" s="6" t="s">
        <v>620</v>
      </c>
      <c r="C67" s="129" t="s">
        <v>621</v>
      </c>
      <c r="D67" s="153">
        <v>520</v>
      </c>
      <c r="E67" s="154" t="s">
        <v>560</v>
      </c>
      <c r="F67" s="30">
        <v>3000000</v>
      </c>
      <c r="G67" s="30">
        <v>0</v>
      </c>
      <c r="H67" s="30">
        <f t="shared" si="7"/>
        <v>3000000</v>
      </c>
      <c r="I67" s="34"/>
      <c r="J67" s="39"/>
      <c r="K67" s="36"/>
      <c r="L67" s="36"/>
      <c r="M67" s="36"/>
      <c r="N67" s="36"/>
      <c r="O67" s="36"/>
      <c r="P67" s="36"/>
      <c r="Q67" s="110"/>
      <c r="R67" s="73">
        <f t="shared" si="10"/>
        <v>0</v>
      </c>
      <c r="S67" s="73">
        <v>0</v>
      </c>
      <c r="T67" s="73">
        <f>(R67*S67)/100</f>
        <v>0</v>
      </c>
      <c r="U67" s="100"/>
      <c r="V67" s="119"/>
      <c r="W67" s="119"/>
      <c r="X67" s="119"/>
    </row>
    <row r="68" spans="1:24" ht="29.25" customHeight="1" x14ac:dyDescent="0.25">
      <c r="A68" s="203"/>
      <c r="B68" s="6" t="s">
        <v>622</v>
      </c>
      <c r="C68" s="129" t="s">
        <v>623</v>
      </c>
      <c r="D68" s="153">
        <v>520</v>
      </c>
      <c r="E68" s="154" t="s">
        <v>485</v>
      </c>
      <c r="F68" s="30">
        <v>30000000</v>
      </c>
      <c r="G68" s="30">
        <v>7326351</v>
      </c>
      <c r="H68" s="30">
        <f t="shared" si="7"/>
        <v>22673649</v>
      </c>
      <c r="I68" s="85" t="s">
        <v>624</v>
      </c>
      <c r="J68" s="87">
        <v>10</v>
      </c>
      <c r="K68" s="36"/>
      <c r="L68" s="36"/>
      <c r="M68" s="36">
        <v>2</v>
      </c>
      <c r="N68" s="36"/>
      <c r="O68" s="36"/>
      <c r="P68" s="36"/>
      <c r="Q68" s="37">
        <v>2</v>
      </c>
      <c r="R68" s="73">
        <f t="shared" si="10"/>
        <v>24.42117</v>
      </c>
      <c r="S68" s="73">
        <v>20</v>
      </c>
      <c r="T68" s="73">
        <f t="shared" ref="T68:T97" si="11">(R68*S68)/100</f>
        <v>4.8842340000000002</v>
      </c>
      <c r="U68" s="79" t="s">
        <v>625</v>
      </c>
      <c r="V68" s="118"/>
      <c r="W68" s="118"/>
      <c r="X68" s="118"/>
    </row>
    <row r="69" spans="1:24" ht="33" customHeight="1" x14ac:dyDescent="0.25">
      <c r="A69" s="203"/>
      <c r="B69" s="6" t="s">
        <v>626</v>
      </c>
      <c r="C69" s="129" t="s">
        <v>627</v>
      </c>
      <c r="D69" s="153">
        <v>520</v>
      </c>
      <c r="E69" s="154" t="s">
        <v>485</v>
      </c>
      <c r="F69" s="30">
        <v>20000000</v>
      </c>
      <c r="G69" s="30">
        <v>0</v>
      </c>
      <c r="H69" s="30">
        <f t="shared" si="7"/>
        <v>20000000</v>
      </c>
      <c r="I69" s="36" t="s">
        <v>628</v>
      </c>
      <c r="J69" s="31" t="s">
        <v>629</v>
      </c>
      <c r="K69" s="36"/>
      <c r="L69" s="36"/>
      <c r="M69" s="36"/>
      <c r="N69" s="36"/>
      <c r="O69" s="36">
        <v>1</v>
      </c>
      <c r="P69" s="36">
        <v>0</v>
      </c>
      <c r="Q69" s="110">
        <v>0.1</v>
      </c>
      <c r="R69" s="73">
        <f t="shared" si="10"/>
        <v>0</v>
      </c>
      <c r="S69" s="73">
        <v>10</v>
      </c>
      <c r="T69" s="73">
        <f t="shared" si="11"/>
        <v>0</v>
      </c>
      <c r="U69" s="100" t="s">
        <v>750</v>
      </c>
      <c r="V69" s="119"/>
      <c r="W69" s="119"/>
      <c r="X69" s="119"/>
    </row>
    <row r="70" spans="1:24" ht="42.75" customHeight="1" x14ac:dyDescent="0.25">
      <c r="A70" s="203"/>
      <c r="B70" s="6" t="s">
        <v>630</v>
      </c>
      <c r="C70" s="129" t="s">
        <v>631</v>
      </c>
      <c r="D70" s="153">
        <v>520</v>
      </c>
      <c r="E70" s="154" t="s">
        <v>632</v>
      </c>
      <c r="F70" s="30">
        <v>204500000</v>
      </c>
      <c r="G70" s="30">
        <v>140797545</v>
      </c>
      <c r="H70" s="30">
        <f t="shared" si="7"/>
        <v>63702455</v>
      </c>
      <c r="I70" s="105" t="s">
        <v>633</v>
      </c>
      <c r="J70" s="34" t="s">
        <v>634</v>
      </c>
      <c r="K70" s="36"/>
      <c r="L70" s="36"/>
      <c r="M70" s="36">
        <v>20</v>
      </c>
      <c r="N70" s="36"/>
      <c r="O70" s="36">
        <v>14</v>
      </c>
      <c r="P70" s="40"/>
      <c r="Q70" s="37">
        <v>34</v>
      </c>
      <c r="R70" s="73">
        <f t="shared" si="10"/>
        <v>68.849655256723722</v>
      </c>
      <c r="S70" s="73">
        <v>18</v>
      </c>
      <c r="T70" s="73">
        <f t="shared" si="11"/>
        <v>12.392937946210271</v>
      </c>
      <c r="U70" s="79" t="s">
        <v>635</v>
      </c>
      <c r="V70" s="118"/>
      <c r="W70" s="118"/>
      <c r="X70" s="118"/>
    </row>
    <row r="71" spans="1:24" ht="43.5" customHeight="1" x14ac:dyDescent="0.25">
      <c r="A71" s="203"/>
      <c r="B71" s="6" t="s">
        <v>636</v>
      </c>
      <c r="C71" s="129" t="s">
        <v>637</v>
      </c>
      <c r="D71" s="153">
        <v>520</v>
      </c>
      <c r="E71" s="154" t="s">
        <v>638</v>
      </c>
      <c r="F71" s="30">
        <v>46000000</v>
      </c>
      <c r="G71" s="30">
        <v>9729682</v>
      </c>
      <c r="H71" s="30">
        <f t="shared" si="7"/>
        <v>36270318</v>
      </c>
      <c r="I71" s="34"/>
      <c r="J71" s="34"/>
      <c r="K71" s="36"/>
      <c r="L71" s="36"/>
      <c r="M71" s="36"/>
      <c r="N71" s="36"/>
      <c r="O71" s="36"/>
      <c r="P71" s="36"/>
      <c r="Q71" s="110"/>
      <c r="R71" s="73">
        <f t="shared" si="10"/>
        <v>21.151482608695652</v>
      </c>
      <c r="S71" s="123">
        <v>0</v>
      </c>
      <c r="T71" s="73">
        <f t="shared" si="11"/>
        <v>0</v>
      </c>
      <c r="U71" s="100"/>
      <c r="V71" s="119"/>
      <c r="W71" s="119"/>
      <c r="X71" s="119"/>
    </row>
    <row r="72" spans="1:24" ht="29.25" customHeight="1" x14ac:dyDescent="0.25">
      <c r="A72" s="204"/>
      <c r="B72" s="6" t="s">
        <v>639</v>
      </c>
      <c r="C72" s="129" t="s">
        <v>640</v>
      </c>
      <c r="D72" s="153">
        <v>520</v>
      </c>
      <c r="E72" s="154" t="s">
        <v>641</v>
      </c>
      <c r="F72" s="30">
        <v>3000000</v>
      </c>
      <c r="G72" s="30">
        <v>1764945</v>
      </c>
      <c r="H72" s="30">
        <f t="shared" si="7"/>
        <v>1235055</v>
      </c>
      <c r="I72" s="31" t="s">
        <v>642</v>
      </c>
      <c r="J72" s="31" t="s">
        <v>642</v>
      </c>
      <c r="K72" s="36"/>
      <c r="L72" s="36"/>
      <c r="M72" s="36"/>
      <c r="N72" s="36"/>
      <c r="O72" s="36"/>
      <c r="P72" s="36"/>
      <c r="Q72" s="110"/>
      <c r="R72" s="73">
        <f t="shared" si="10"/>
        <v>58.831500000000005</v>
      </c>
      <c r="S72" s="73">
        <v>0</v>
      </c>
      <c r="T72" s="73">
        <f t="shared" si="11"/>
        <v>0</v>
      </c>
      <c r="U72" s="79"/>
      <c r="V72" s="118"/>
      <c r="W72" s="118"/>
      <c r="X72" s="118"/>
    </row>
    <row r="73" spans="1:24" ht="42.75" customHeight="1" x14ac:dyDescent="0.25">
      <c r="A73" s="202" t="s">
        <v>60</v>
      </c>
      <c r="B73" s="6" t="s">
        <v>643</v>
      </c>
      <c r="C73" s="129" t="s">
        <v>644</v>
      </c>
      <c r="D73" s="153">
        <v>520</v>
      </c>
      <c r="E73" s="154" t="s">
        <v>485</v>
      </c>
      <c r="F73" s="30">
        <v>25000000</v>
      </c>
      <c r="G73" s="30">
        <v>0</v>
      </c>
      <c r="H73" s="30">
        <f t="shared" si="7"/>
        <v>25000000</v>
      </c>
      <c r="I73" s="34"/>
      <c r="J73" s="111"/>
      <c r="K73" s="36"/>
      <c r="L73" s="36"/>
      <c r="M73" s="36"/>
      <c r="N73" s="36"/>
      <c r="O73" s="36"/>
      <c r="P73" s="36"/>
      <c r="Q73" s="37">
        <v>0</v>
      </c>
      <c r="R73" s="73">
        <f t="shared" si="10"/>
        <v>0</v>
      </c>
      <c r="S73" s="73">
        <v>0</v>
      </c>
      <c r="T73" s="73">
        <f t="shared" si="11"/>
        <v>0</v>
      </c>
      <c r="U73" s="79" t="s">
        <v>645</v>
      </c>
      <c r="V73" s="118"/>
      <c r="W73" s="118"/>
      <c r="X73" s="118"/>
    </row>
    <row r="74" spans="1:24" ht="34.5" customHeight="1" x14ac:dyDescent="0.25">
      <c r="A74" s="203"/>
      <c r="B74" s="6" t="s">
        <v>646</v>
      </c>
      <c r="C74" s="129" t="s">
        <v>647</v>
      </c>
      <c r="D74" s="153">
        <v>520</v>
      </c>
      <c r="E74" s="154" t="s">
        <v>485</v>
      </c>
      <c r="F74" s="30">
        <v>30000000</v>
      </c>
      <c r="G74" s="30">
        <v>23769960</v>
      </c>
      <c r="H74" s="30">
        <f t="shared" si="7"/>
        <v>6230040</v>
      </c>
      <c r="I74" s="34" t="s">
        <v>648</v>
      </c>
      <c r="J74" s="111">
        <v>0.15</v>
      </c>
      <c r="K74" s="36"/>
      <c r="L74" s="36"/>
      <c r="M74" s="36"/>
      <c r="N74" s="36"/>
      <c r="O74" s="36"/>
      <c r="P74" s="36"/>
      <c r="Q74" s="110">
        <v>0.5</v>
      </c>
      <c r="R74" s="73">
        <f t="shared" si="10"/>
        <v>79.233200000000011</v>
      </c>
      <c r="S74" s="73">
        <v>100</v>
      </c>
      <c r="T74" s="73">
        <f t="shared" si="11"/>
        <v>79.233200000000011</v>
      </c>
      <c r="U74" s="79" t="s">
        <v>742</v>
      </c>
      <c r="V74" s="118"/>
      <c r="W74" s="118"/>
      <c r="X74" s="118"/>
    </row>
    <row r="75" spans="1:24" ht="60.75" customHeight="1" x14ac:dyDescent="0.25">
      <c r="A75" s="204"/>
      <c r="B75" s="6" t="s">
        <v>649</v>
      </c>
      <c r="C75" s="129" t="s">
        <v>650</v>
      </c>
      <c r="D75" s="153">
        <v>520</v>
      </c>
      <c r="E75" s="154" t="s">
        <v>485</v>
      </c>
      <c r="F75" s="30">
        <v>30000000</v>
      </c>
      <c r="G75" s="30">
        <v>12228000</v>
      </c>
      <c r="H75" s="30">
        <f t="shared" si="7"/>
        <v>17772000</v>
      </c>
      <c r="I75" s="34"/>
      <c r="J75" s="34"/>
      <c r="K75" s="36"/>
      <c r="L75" s="36"/>
      <c r="M75" s="36"/>
      <c r="N75" s="36"/>
      <c r="O75" s="36"/>
      <c r="P75" s="36"/>
      <c r="Q75" s="37">
        <v>0</v>
      </c>
      <c r="R75" s="73">
        <f t="shared" si="10"/>
        <v>40.760000000000005</v>
      </c>
      <c r="S75" s="73">
        <v>100</v>
      </c>
      <c r="T75" s="73">
        <f t="shared" si="11"/>
        <v>40.760000000000005</v>
      </c>
      <c r="U75" s="79" t="s">
        <v>751</v>
      </c>
      <c r="V75" s="118"/>
      <c r="W75" s="118"/>
      <c r="X75" s="118"/>
    </row>
    <row r="76" spans="1:24" ht="30" customHeight="1" x14ac:dyDescent="0.25">
      <c r="A76" s="202" t="s">
        <v>61</v>
      </c>
      <c r="B76" s="6" t="s">
        <v>651</v>
      </c>
      <c r="C76" s="129" t="s">
        <v>652</v>
      </c>
      <c r="D76" s="153">
        <v>520</v>
      </c>
      <c r="E76" s="154" t="s">
        <v>653</v>
      </c>
      <c r="F76" s="30">
        <v>2898900</v>
      </c>
      <c r="G76" s="30">
        <v>0</v>
      </c>
      <c r="H76" s="30">
        <f t="shared" si="7"/>
        <v>2898900</v>
      </c>
      <c r="I76" s="36"/>
      <c r="J76" s="112"/>
      <c r="K76" s="36"/>
      <c r="L76" s="36"/>
      <c r="M76" s="36"/>
      <c r="N76" s="36"/>
      <c r="O76" s="36"/>
      <c r="P76" s="36"/>
      <c r="Q76" s="37"/>
      <c r="R76" s="73">
        <f t="shared" si="10"/>
        <v>0</v>
      </c>
      <c r="S76" s="123">
        <v>0</v>
      </c>
      <c r="T76" s="73">
        <f t="shared" si="11"/>
        <v>0</v>
      </c>
      <c r="U76" s="79"/>
      <c r="V76" s="118"/>
      <c r="W76" s="118"/>
      <c r="X76" s="118"/>
    </row>
    <row r="77" spans="1:24" ht="33.75" customHeight="1" x14ac:dyDescent="0.25">
      <c r="A77" s="203"/>
      <c r="B77" s="6" t="s">
        <v>654</v>
      </c>
      <c r="C77" s="129" t="s">
        <v>655</v>
      </c>
      <c r="D77" s="153">
        <v>520</v>
      </c>
      <c r="E77" s="154" t="s">
        <v>599</v>
      </c>
      <c r="F77" s="30">
        <v>275000000</v>
      </c>
      <c r="G77" s="30">
        <v>198831983</v>
      </c>
      <c r="H77" s="30">
        <f t="shared" si="7"/>
        <v>76168017</v>
      </c>
      <c r="I77" s="89" t="s">
        <v>656</v>
      </c>
      <c r="J77" s="89" t="s">
        <v>657</v>
      </c>
      <c r="K77" s="36"/>
      <c r="L77" s="36"/>
      <c r="M77" s="36"/>
      <c r="N77" s="36"/>
      <c r="O77" s="36"/>
      <c r="P77" s="36"/>
      <c r="Q77" s="37">
        <v>8</v>
      </c>
      <c r="R77" s="73">
        <f t="shared" si="10"/>
        <v>72.302539272727273</v>
      </c>
      <c r="S77" s="73">
        <v>160</v>
      </c>
      <c r="T77" s="73">
        <f t="shared" si="11"/>
        <v>115.68406283636362</v>
      </c>
      <c r="U77" s="79" t="s">
        <v>658</v>
      </c>
      <c r="V77" s="118"/>
      <c r="W77" s="118"/>
      <c r="X77" s="118"/>
    </row>
    <row r="78" spans="1:24" ht="44.25" customHeight="1" x14ac:dyDescent="0.25">
      <c r="A78" s="203"/>
      <c r="B78" s="6" t="s">
        <v>659</v>
      </c>
      <c r="C78" s="129" t="s">
        <v>660</v>
      </c>
      <c r="D78" s="153">
        <v>520</v>
      </c>
      <c r="E78" s="154" t="s">
        <v>554</v>
      </c>
      <c r="F78" s="30">
        <v>14166401</v>
      </c>
      <c r="G78" s="30">
        <v>770398</v>
      </c>
      <c r="H78" s="30">
        <f t="shared" si="7"/>
        <v>13396003</v>
      </c>
      <c r="I78" s="31" t="s">
        <v>661</v>
      </c>
      <c r="J78" s="38" t="s">
        <v>662</v>
      </c>
      <c r="K78" s="36"/>
      <c r="L78" s="36"/>
      <c r="M78" s="36"/>
      <c r="N78" s="36"/>
      <c r="O78" s="36"/>
      <c r="P78" s="36"/>
      <c r="Q78" s="37"/>
      <c r="R78" s="73">
        <f t="shared" si="10"/>
        <v>5.4382055117598327</v>
      </c>
      <c r="S78" s="73">
        <v>0</v>
      </c>
      <c r="T78" s="73">
        <f t="shared" si="11"/>
        <v>0</v>
      </c>
      <c r="U78" s="79"/>
      <c r="V78" s="118"/>
      <c r="W78" s="118"/>
      <c r="X78" s="118"/>
    </row>
    <row r="79" spans="1:24" ht="29.25" customHeight="1" x14ac:dyDescent="0.25">
      <c r="A79" s="203"/>
      <c r="B79" s="6" t="s">
        <v>663</v>
      </c>
      <c r="C79" s="129" t="s">
        <v>664</v>
      </c>
      <c r="D79" s="153">
        <v>520</v>
      </c>
      <c r="E79" s="154" t="s">
        <v>318</v>
      </c>
      <c r="F79" s="30">
        <v>10000000</v>
      </c>
      <c r="G79" s="30">
        <v>4550000</v>
      </c>
      <c r="H79" s="30">
        <f t="shared" si="7"/>
        <v>5450000</v>
      </c>
      <c r="I79" s="87"/>
      <c r="J79" s="87"/>
      <c r="K79" s="36"/>
      <c r="L79" s="36"/>
      <c r="M79" s="36"/>
      <c r="N79" s="36"/>
      <c r="O79" s="36"/>
      <c r="P79" s="36">
        <v>50</v>
      </c>
      <c r="Q79" s="37"/>
      <c r="R79" s="73">
        <f t="shared" si="10"/>
        <v>45.5</v>
      </c>
      <c r="S79" s="73">
        <v>50</v>
      </c>
      <c r="T79" s="73">
        <f t="shared" si="11"/>
        <v>22.75</v>
      </c>
      <c r="U79" s="79" t="s">
        <v>738</v>
      </c>
      <c r="V79" s="118"/>
      <c r="W79" s="118"/>
      <c r="X79" s="118"/>
    </row>
    <row r="80" spans="1:24" ht="33.75" customHeight="1" x14ac:dyDescent="0.25">
      <c r="A80" s="203"/>
      <c r="B80" s="6" t="s">
        <v>665</v>
      </c>
      <c r="C80" s="129" t="s">
        <v>666</v>
      </c>
      <c r="D80" s="153">
        <v>520</v>
      </c>
      <c r="E80" s="154" t="s">
        <v>485</v>
      </c>
      <c r="F80" s="30">
        <v>350000000</v>
      </c>
      <c r="G80" s="30">
        <v>147746393</v>
      </c>
      <c r="H80" s="30">
        <f t="shared" si="7"/>
        <v>202253607</v>
      </c>
      <c r="I80" s="38" t="s">
        <v>667</v>
      </c>
      <c r="J80" s="31" t="s">
        <v>668</v>
      </c>
      <c r="K80" s="36"/>
      <c r="L80" s="36"/>
      <c r="M80" s="36"/>
      <c r="N80" s="36"/>
      <c r="O80" s="36">
        <v>18</v>
      </c>
      <c r="P80" s="40"/>
      <c r="Q80" s="37">
        <v>18</v>
      </c>
      <c r="R80" s="73">
        <f t="shared" si="10"/>
        <v>42.213255142857143</v>
      </c>
      <c r="S80" s="73">
        <v>67</v>
      </c>
      <c r="T80" s="73">
        <f t="shared" si="11"/>
        <v>28.282880945714286</v>
      </c>
      <c r="U80" s="79" t="s">
        <v>669</v>
      </c>
      <c r="V80" s="118"/>
      <c r="W80" s="118"/>
      <c r="X80" s="118"/>
    </row>
    <row r="81" spans="1:24" ht="45.75" customHeight="1" x14ac:dyDescent="0.25">
      <c r="A81" s="203"/>
      <c r="B81" s="6" t="s">
        <v>670</v>
      </c>
      <c r="C81" s="129" t="s">
        <v>671</v>
      </c>
      <c r="D81" s="153">
        <v>520</v>
      </c>
      <c r="E81" s="154" t="s">
        <v>318</v>
      </c>
      <c r="F81" s="30">
        <v>6500000</v>
      </c>
      <c r="G81" s="30">
        <v>3989000</v>
      </c>
      <c r="H81" s="30">
        <f t="shared" si="7"/>
        <v>2511000</v>
      </c>
      <c r="I81" s="87"/>
      <c r="J81" s="87"/>
      <c r="K81" s="36"/>
      <c r="L81" s="36"/>
      <c r="M81" s="36"/>
      <c r="N81" s="36"/>
      <c r="O81" s="36"/>
      <c r="P81" s="36"/>
      <c r="Q81" s="37"/>
      <c r="R81" s="73">
        <f t="shared" si="10"/>
        <v>61.369230769230768</v>
      </c>
      <c r="S81" s="73">
        <v>35</v>
      </c>
      <c r="T81" s="73">
        <f t="shared" si="11"/>
        <v>21.479230769230767</v>
      </c>
      <c r="U81" s="79" t="s">
        <v>739</v>
      </c>
      <c r="V81" s="118"/>
      <c r="W81" s="118"/>
      <c r="X81" s="118"/>
    </row>
    <row r="82" spans="1:24" ht="30.75" customHeight="1" x14ac:dyDescent="0.25">
      <c r="A82" s="203"/>
      <c r="B82" s="6" t="s">
        <v>672</v>
      </c>
      <c r="C82" s="129" t="s">
        <v>673</v>
      </c>
      <c r="D82" s="158">
        <v>520</v>
      </c>
      <c r="E82" s="154" t="s">
        <v>485</v>
      </c>
      <c r="F82" s="30">
        <v>100000000</v>
      </c>
      <c r="G82" s="30">
        <v>22259919</v>
      </c>
      <c r="H82" s="30">
        <f t="shared" si="7"/>
        <v>77740081</v>
      </c>
      <c r="I82" s="89" t="s">
        <v>674</v>
      </c>
      <c r="J82" s="89" t="s">
        <v>675</v>
      </c>
      <c r="K82" s="36"/>
      <c r="L82" s="36"/>
      <c r="M82" s="36"/>
      <c r="N82" s="36"/>
      <c r="O82" s="36">
        <v>22</v>
      </c>
      <c r="P82" s="40"/>
      <c r="Q82" s="37">
        <v>22</v>
      </c>
      <c r="R82" s="73">
        <f t="shared" si="10"/>
        <v>22.259919</v>
      </c>
      <c r="S82" s="73">
        <v>31</v>
      </c>
      <c r="T82" s="73">
        <f t="shared" si="11"/>
        <v>6.9005748900000006</v>
      </c>
      <c r="U82" s="79" t="s">
        <v>676</v>
      </c>
      <c r="V82" s="118"/>
      <c r="W82" s="118"/>
      <c r="X82" s="118"/>
    </row>
    <row r="83" spans="1:24" ht="30" customHeight="1" x14ac:dyDescent="0.25">
      <c r="A83" s="203"/>
      <c r="B83" s="6" t="s">
        <v>677</v>
      </c>
      <c r="C83" s="129" t="s">
        <v>678</v>
      </c>
      <c r="D83" s="153">
        <v>520</v>
      </c>
      <c r="E83" s="154" t="s">
        <v>485</v>
      </c>
      <c r="F83" s="30">
        <v>130000000</v>
      </c>
      <c r="G83" s="30">
        <v>49439137</v>
      </c>
      <c r="H83" s="30">
        <f t="shared" si="7"/>
        <v>80560863</v>
      </c>
      <c r="I83" s="38" t="s">
        <v>606</v>
      </c>
      <c r="J83" s="38" t="s">
        <v>679</v>
      </c>
      <c r="K83" s="36"/>
      <c r="L83" s="36"/>
      <c r="M83" s="36"/>
      <c r="N83" s="36"/>
      <c r="O83" s="36">
        <v>19</v>
      </c>
      <c r="P83" s="40"/>
      <c r="Q83" s="37">
        <v>19</v>
      </c>
      <c r="R83" s="73">
        <f t="shared" si="10"/>
        <v>38.030105384615389</v>
      </c>
      <c r="S83" s="73">
        <v>116</v>
      </c>
      <c r="T83" s="73">
        <f t="shared" si="11"/>
        <v>44.114922246153853</v>
      </c>
      <c r="U83" s="79" t="s">
        <v>680</v>
      </c>
      <c r="V83" s="118"/>
      <c r="W83" s="118"/>
      <c r="X83" s="118"/>
    </row>
    <row r="84" spans="1:24" ht="53.25" customHeight="1" x14ac:dyDescent="0.25">
      <c r="A84" s="203"/>
      <c r="B84" s="6" t="s">
        <v>681</v>
      </c>
      <c r="C84" s="129" t="s">
        <v>682</v>
      </c>
      <c r="D84" s="158">
        <v>520</v>
      </c>
      <c r="E84" s="154" t="s">
        <v>683</v>
      </c>
      <c r="F84" s="30">
        <v>441543833</v>
      </c>
      <c r="G84" s="30">
        <v>219907117</v>
      </c>
      <c r="H84" s="30">
        <f t="shared" si="7"/>
        <v>221636716</v>
      </c>
      <c r="I84" s="38"/>
      <c r="J84" s="38"/>
      <c r="K84" s="36"/>
      <c r="L84" s="36"/>
      <c r="M84" s="36"/>
      <c r="N84" s="36"/>
      <c r="O84" s="36"/>
      <c r="P84" s="36"/>
      <c r="Q84" s="37"/>
      <c r="R84" s="73">
        <f t="shared" si="10"/>
        <v>49.804141868741716</v>
      </c>
      <c r="S84" s="73">
        <v>60</v>
      </c>
      <c r="T84" s="73">
        <f t="shared" si="11"/>
        <v>29.882485121245033</v>
      </c>
      <c r="U84" s="79" t="s">
        <v>752</v>
      </c>
      <c r="V84" s="118"/>
      <c r="W84" s="118"/>
      <c r="X84" s="118"/>
    </row>
    <row r="85" spans="1:24" ht="34.5" customHeight="1" x14ac:dyDescent="0.25">
      <c r="A85" s="203"/>
      <c r="B85" s="6" t="s">
        <v>684</v>
      </c>
      <c r="C85" s="129" t="s">
        <v>685</v>
      </c>
      <c r="D85" s="153">
        <v>520</v>
      </c>
      <c r="E85" s="154" t="s">
        <v>686</v>
      </c>
      <c r="F85" s="30">
        <v>24555697</v>
      </c>
      <c r="G85" s="30">
        <v>1428786</v>
      </c>
      <c r="H85" s="30">
        <f t="shared" si="7"/>
        <v>23126911</v>
      </c>
      <c r="I85" s="31"/>
      <c r="J85" s="113"/>
      <c r="K85" s="36"/>
      <c r="L85" s="36"/>
      <c r="M85" s="36"/>
      <c r="N85" s="36"/>
      <c r="O85" s="36"/>
      <c r="P85" s="40"/>
      <c r="Q85" s="37"/>
      <c r="R85" s="73">
        <f t="shared" si="10"/>
        <v>5.8185520044493133</v>
      </c>
      <c r="S85" s="123">
        <v>7</v>
      </c>
      <c r="T85" s="73">
        <f t="shared" si="11"/>
        <v>0.40729864031145191</v>
      </c>
      <c r="U85" s="79"/>
      <c r="V85" s="118"/>
      <c r="W85" s="118"/>
      <c r="X85" s="118"/>
    </row>
    <row r="86" spans="1:24" ht="28.5" customHeight="1" x14ac:dyDescent="0.25">
      <c r="A86" s="203"/>
      <c r="B86" s="6" t="s">
        <v>687</v>
      </c>
      <c r="C86" s="129" t="s">
        <v>688</v>
      </c>
      <c r="D86" s="153">
        <v>520</v>
      </c>
      <c r="E86" s="154" t="s">
        <v>485</v>
      </c>
      <c r="F86" s="30">
        <v>610864435</v>
      </c>
      <c r="G86" s="30">
        <v>0</v>
      </c>
      <c r="H86" s="30">
        <f t="shared" si="7"/>
        <v>610864435</v>
      </c>
      <c r="I86" s="89" t="s">
        <v>689</v>
      </c>
      <c r="J86" s="89" t="s">
        <v>690</v>
      </c>
      <c r="K86" s="36"/>
      <c r="L86" s="36"/>
      <c r="M86" s="36"/>
      <c r="N86" s="36"/>
      <c r="O86" s="36">
        <v>0</v>
      </c>
      <c r="P86" s="36"/>
      <c r="Q86" s="37">
        <v>0</v>
      </c>
      <c r="R86" s="73">
        <f t="shared" si="10"/>
        <v>0</v>
      </c>
      <c r="S86" s="73">
        <v>0</v>
      </c>
      <c r="T86" s="73">
        <f t="shared" si="11"/>
        <v>0</v>
      </c>
      <c r="U86" s="79"/>
      <c r="V86" s="118"/>
      <c r="W86" s="118"/>
      <c r="X86" s="118"/>
    </row>
    <row r="87" spans="1:24" ht="30" customHeight="1" x14ac:dyDescent="0.25">
      <c r="A87" s="204"/>
      <c r="B87" s="6" t="s">
        <v>691</v>
      </c>
      <c r="C87" s="129" t="s">
        <v>692</v>
      </c>
      <c r="D87" s="153">
        <v>520</v>
      </c>
      <c r="E87" s="154" t="s">
        <v>485</v>
      </c>
      <c r="F87" s="30">
        <v>23014856</v>
      </c>
      <c r="G87" s="30">
        <v>0</v>
      </c>
      <c r="H87" s="30">
        <f t="shared" si="7"/>
        <v>23014856</v>
      </c>
      <c r="I87" s="31" t="s">
        <v>693</v>
      </c>
      <c r="J87" s="38" t="s">
        <v>694</v>
      </c>
      <c r="K87" s="36"/>
      <c r="L87" s="36"/>
      <c r="M87" s="36"/>
      <c r="N87" s="36"/>
      <c r="O87" s="36">
        <v>1</v>
      </c>
      <c r="P87" s="36">
        <v>40</v>
      </c>
      <c r="Q87" s="37">
        <v>1</v>
      </c>
      <c r="R87" s="73">
        <f t="shared" si="10"/>
        <v>0</v>
      </c>
      <c r="S87" s="73">
        <v>40</v>
      </c>
      <c r="T87" s="73">
        <f t="shared" si="11"/>
        <v>0</v>
      </c>
      <c r="U87" s="79" t="s">
        <v>695</v>
      </c>
      <c r="V87" s="118"/>
      <c r="W87" s="118"/>
      <c r="X87" s="118"/>
    </row>
    <row r="88" spans="1:24" ht="39.75" customHeight="1" x14ac:dyDescent="0.25">
      <c r="A88" s="202" t="s">
        <v>62</v>
      </c>
      <c r="B88" s="6" t="s">
        <v>696</v>
      </c>
      <c r="C88" s="129" t="s">
        <v>697</v>
      </c>
      <c r="D88" s="153">
        <v>520</v>
      </c>
      <c r="E88" s="154" t="s">
        <v>698</v>
      </c>
      <c r="F88" s="30">
        <v>40000000</v>
      </c>
      <c r="G88" s="30">
        <v>0</v>
      </c>
      <c r="H88" s="30">
        <f t="shared" si="7"/>
        <v>40000000</v>
      </c>
      <c r="I88" s="38"/>
      <c r="J88" s="31"/>
      <c r="K88" s="114"/>
      <c r="L88" s="114"/>
      <c r="M88" s="114"/>
      <c r="N88" s="114"/>
      <c r="O88" s="114"/>
      <c r="P88" s="114"/>
      <c r="Q88" s="37"/>
      <c r="R88" s="73">
        <f t="shared" si="10"/>
        <v>0</v>
      </c>
      <c r="S88" s="123">
        <v>0</v>
      </c>
      <c r="T88" s="73">
        <f t="shared" si="11"/>
        <v>0</v>
      </c>
      <c r="U88" s="79"/>
      <c r="V88" s="118"/>
      <c r="W88" s="118"/>
      <c r="X88" s="118"/>
    </row>
    <row r="89" spans="1:24" ht="23.25" customHeight="1" x14ac:dyDescent="0.25">
      <c r="A89" s="203"/>
      <c r="B89" s="6" t="s">
        <v>699</v>
      </c>
      <c r="C89" s="129" t="s">
        <v>700</v>
      </c>
      <c r="D89" s="153">
        <v>520</v>
      </c>
      <c r="E89" s="154" t="s">
        <v>485</v>
      </c>
      <c r="F89" s="30">
        <v>50000000</v>
      </c>
      <c r="G89" s="30">
        <v>44772000</v>
      </c>
      <c r="H89" s="30">
        <f t="shared" si="7"/>
        <v>5228000</v>
      </c>
      <c r="I89" s="36"/>
      <c r="J89" s="36"/>
      <c r="K89" s="34"/>
      <c r="L89" s="34"/>
      <c r="M89" s="34"/>
      <c r="N89" s="34"/>
      <c r="O89" s="34"/>
      <c r="P89" s="34"/>
      <c r="Q89" s="110">
        <v>0.8</v>
      </c>
      <c r="R89" s="73">
        <f t="shared" si="10"/>
        <v>89.543999999999997</v>
      </c>
      <c r="S89" s="73">
        <v>80</v>
      </c>
      <c r="T89" s="73">
        <f t="shared" si="11"/>
        <v>71.635199999999998</v>
      </c>
      <c r="U89" s="79" t="s">
        <v>701</v>
      </c>
      <c r="V89" s="118"/>
      <c r="W89" s="118"/>
      <c r="X89" s="118"/>
    </row>
    <row r="90" spans="1:24" ht="28.5" customHeight="1" x14ac:dyDescent="0.25">
      <c r="A90" s="203"/>
      <c r="B90" s="6" t="s">
        <v>702</v>
      </c>
      <c r="C90" s="129" t="s">
        <v>703</v>
      </c>
      <c r="D90" s="153">
        <v>520</v>
      </c>
      <c r="E90" s="154" t="s">
        <v>485</v>
      </c>
      <c r="F90" s="30">
        <v>20000000</v>
      </c>
      <c r="G90" s="30">
        <v>20000000</v>
      </c>
      <c r="H90" s="30">
        <f t="shared" si="7"/>
        <v>0</v>
      </c>
      <c r="I90" s="39" t="s">
        <v>436</v>
      </c>
      <c r="J90" s="34" t="s">
        <v>704</v>
      </c>
      <c r="K90" s="34"/>
      <c r="L90" s="34"/>
      <c r="M90" s="34"/>
      <c r="N90" s="34"/>
      <c r="O90" s="34">
        <v>2</v>
      </c>
      <c r="P90" s="34"/>
      <c r="Q90" s="37">
        <v>2</v>
      </c>
      <c r="R90" s="73">
        <f t="shared" si="10"/>
        <v>100</v>
      </c>
      <c r="S90" s="73">
        <v>100</v>
      </c>
      <c r="T90" s="73">
        <f t="shared" si="11"/>
        <v>100</v>
      </c>
      <c r="U90" s="79" t="s">
        <v>705</v>
      </c>
      <c r="V90" s="118"/>
      <c r="W90" s="118"/>
      <c r="X90" s="118"/>
    </row>
    <row r="91" spans="1:24" ht="28.5" customHeight="1" x14ac:dyDescent="0.25">
      <c r="A91" s="204"/>
      <c r="B91" s="6" t="s">
        <v>706</v>
      </c>
      <c r="C91" s="129" t="s">
        <v>707</v>
      </c>
      <c r="D91" s="153">
        <v>520</v>
      </c>
      <c r="E91" s="154" t="s">
        <v>485</v>
      </c>
      <c r="F91" s="30">
        <v>40000000</v>
      </c>
      <c r="G91" s="30">
        <v>8809333</v>
      </c>
      <c r="H91" s="30">
        <f t="shared" si="7"/>
        <v>31190667</v>
      </c>
      <c r="I91" s="39"/>
      <c r="J91" s="34"/>
      <c r="K91" s="34"/>
      <c r="L91" s="34"/>
      <c r="M91" s="34"/>
      <c r="N91" s="34"/>
      <c r="O91" s="34"/>
      <c r="P91" s="34"/>
      <c r="Q91" s="37">
        <v>0</v>
      </c>
      <c r="R91" s="73">
        <f t="shared" si="10"/>
        <v>22.023332500000002</v>
      </c>
      <c r="S91" s="73">
        <v>0</v>
      </c>
      <c r="T91" s="73">
        <f t="shared" si="11"/>
        <v>0</v>
      </c>
      <c r="U91" s="79"/>
      <c r="V91" s="118"/>
      <c r="W91" s="118"/>
      <c r="X91" s="118"/>
    </row>
    <row r="92" spans="1:24" ht="30.75" customHeight="1" x14ac:dyDescent="0.25">
      <c r="A92" s="202" t="s">
        <v>63</v>
      </c>
      <c r="B92" s="6" t="s">
        <v>708</v>
      </c>
      <c r="C92" s="129" t="s">
        <v>709</v>
      </c>
      <c r="D92" s="153">
        <v>520</v>
      </c>
      <c r="E92" s="154" t="s">
        <v>485</v>
      </c>
      <c r="F92" s="30">
        <v>10000000</v>
      </c>
      <c r="G92" s="30">
        <v>0</v>
      </c>
      <c r="H92" s="30">
        <f t="shared" si="7"/>
        <v>10000000</v>
      </c>
      <c r="I92" s="36" t="s">
        <v>710</v>
      </c>
      <c r="J92" s="115" t="s">
        <v>512</v>
      </c>
      <c r="K92" s="36"/>
      <c r="L92" s="36"/>
      <c r="M92" s="36"/>
      <c r="N92" s="36"/>
      <c r="O92" s="36"/>
      <c r="P92" s="36"/>
      <c r="Q92" s="37">
        <v>0</v>
      </c>
      <c r="R92" s="73">
        <f t="shared" si="10"/>
        <v>0</v>
      </c>
      <c r="S92" s="73">
        <v>0</v>
      </c>
      <c r="T92" s="73">
        <f t="shared" si="11"/>
        <v>0</v>
      </c>
      <c r="U92" s="79"/>
      <c r="V92" s="118"/>
      <c r="W92" s="118"/>
      <c r="X92" s="118"/>
    </row>
    <row r="93" spans="1:24" ht="29.25" customHeight="1" x14ac:dyDescent="0.25">
      <c r="A93" s="204"/>
      <c r="B93" s="6" t="s">
        <v>711</v>
      </c>
      <c r="C93" s="129" t="s">
        <v>712</v>
      </c>
      <c r="D93" s="153">
        <v>520</v>
      </c>
      <c r="E93" s="154" t="s">
        <v>485</v>
      </c>
      <c r="F93" s="30">
        <v>10000000</v>
      </c>
      <c r="G93" s="30">
        <v>0</v>
      </c>
      <c r="H93" s="30">
        <f t="shared" si="7"/>
        <v>10000000</v>
      </c>
      <c r="I93" s="36" t="s">
        <v>710</v>
      </c>
      <c r="J93" s="115" t="s">
        <v>512</v>
      </c>
      <c r="K93" s="36"/>
      <c r="L93" s="36"/>
      <c r="M93" s="36"/>
      <c r="N93" s="36"/>
      <c r="O93" s="36"/>
      <c r="P93" s="36"/>
      <c r="Q93" s="37">
        <v>0</v>
      </c>
      <c r="R93" s="73">
        <f t="shared" si="10"/>
        <v>0</v>
      </c>
      <c r="S93" s="73">
        <v>0</v>
      </c>
      <c r="T93" s="73">
        <f t="shared" si="11"/>
        <v>0</v>
      </c>
      <c r="U93" s="79"/>
      <c r="V93" s="118"/>
      <c r="W93" s="118"/>
      <c r="X93" s="118"/>
    </row>
    <row r="94" spans="1:24" ht="30.75" customHeight="1" x14ac:dyDescent="0.25">
      <c r="A94" s="202" t="s">
        <v>64</v>
      </c>
      <c r="B94" s="6" t="s">
        <v>713</v>
      </c>
      <c r="C94" s="129" t="s">
        <v>714</v>
      </c>
      <c r="D94" s="153">
        <v>520</v>
      </c>
      <c r="E94" s="154" t="s">
        <v>485</v>
      </c>
      <c r="F94" s="30">
        <v>15000000</v>
      </c>
      <c r="G94" s="30">
        <v>0</v>
      </c>
      <c r="H94" s="30">
        <f t="shared" si="7"/>
        <v>15000000</v>
      </c>
      <c r="I94" s="31" t="s">
        <v>715</v>
      </c>
      <c r="J94" s="58">
        <v>0.3</v>
      </c>
      <c r="K94" s="41"/>
      <c r="L94" s="41"/>
      <c r="M94" s="41"/>
      <c r="N94" s="41"/>
      <c r="O94" s="41"/>
      <c r="P94" s="36"/>
      <c r="Q94" s="37">
        <v>0</v>
      </c>
      <c r="R94" s="73">
        <f t="shared" si="10"/>
        <v>0</v>
      </c>
      <c r="S94" s="73">
        <v>0</v>
      </c>
      <c r="T94" s="73">
        <f t="shared" si="11"/>
        <v>0</v>
      </c>
      <c r="U94" s="79"/>
      <c r="V94" s="118"/>
      <c r="W94" s="118"/>
      <c r="X94" s="118"/>
    </row>
    <row r="95" spans="1:24" ht="42" customHeight="1" x14ac:dyDescent="0.25">
      <c r="A95" s="203"/>
      <c r="B95" s="6" t="s">
        <v>716</v>
      </c>
      <c r="C95" s="129" t="s">
        <v>717</v>
      </c>
      <c r="D95" s="153">
        <v>520</v>
      </c>
      <c r="E95" s="154" t="s">
        <v>485</v>
      </c>
      <c r="F95" s="30">
        <v>30000000</v>
      </c>
      <c r="G95" s="30">
        <v>13535500</v>
      </c>
      <c r="H95" s="30">
        <f t="shared" si="7"/>
        <v>16464500</v>
      </c>
      <c r="I95" s="31" t="s">
        <v>718</v>
      </c>
      <c r="J95" s="58">
        <v>0.5</v>
      </c>
      <c r="K95" s="41"/>
      <c r="L95" s="41"/>
      <c r="M95" s="41"/>
      <c r="N95" s="41"/>
      <c r="O95" s="41"/>
      <c r="P95" s="100"/>
      <c r="Q95" s="37">
        <v>0</v>
      </c>
      <c r="R95" s="73">
        <f t="shared" si="10"/>
        <v>45.118333333333332</v>
      </c>
      <c r="S95" s="73">
        <v>0</v>
      </c>
      <c r="T95" s="73">
        <f t="shared" si="11"/>
        <v>0</v>
      </c>
      <c r="U95" s="79"/>
      <c r="V95" s="118"/>
      <c r="W95" s="118"/>
      <c r="X95" s="118"/>
    </row>
    <row r="96" spans="1:24" ht="29.25" customHeight="1" x14ac:dyDescent="0.25">
      <c r="A96" s="203"/>
      <c r="B96" s="6" t="s">
        <v>719</v>
      </c>
      <c r="C96" s="129" t="s">
        <v>720</v>
      </c>
      <c r="D96" s="153">
        <v>520</v>
      </c>
      <c r="E96" s="154" t="s">
        <v>485</v>
      </c>
      <c r="F96" s="30">
        <v>20000000</v>
      </c>
      <c r="G96" s="30">
        <v>0</v>
      </c>
      <c r="H96" s="30">
        <f t="shared" si="7"/>
        <v>20000000</v>
      </c>
      <c r="I96" s="38" t="s">
        <v>721</v>
      </c>
      <c r="J96" s="84">
        <v>0.5</v>
      </c>
      <c r="K96" s="100"/>
      <c r="L96" s="100"/>
      <c r="M96" s="100"/>
      <c r="N96" s="100"/>
      <c r="O96" s="100"/>
      <c r="P96" s="100"/>
      <c r="Q96" s="37">
        <v>0</v>
      </c>
      <c r="R96" s="73">
        <f t="shared" si="10"/>
        <v>0</v>
      </c>
      <c r="S96" s="73">
        <v>0</v>
      </c>
      <c r="T96" s="73">
        <f t="shared" si="11"/>
        <v>0</v>
      </c>
      <c r="U96" s="79"/>
      <c r="V96" s="118"/>
      <c r="W96" s="118"/>
      <c r="X96" s="118"/>
    </row>
    <row r="97" spans="1:24" ht="29.25" customHeight="1" x14ac:dyDescent="0.25">
      <c r="A97" s="204"/>
      <c r="B97" s="6" t="s">
        <v>722</v>
      </c>
      <c r="C97" s="129" t="s">
        <v>723</v>
      </c>
      <c r="D97" s="153">
        <v>520</v>
      </c>
      <c r="E97" s="154" t="s">
        <v>485</v>
      </c>
      <c r="F97" s="30">
        <v>25000000</v>
      </c>
      <c r="G97" s="30">
        <v>0</v>
      </c>
      <c r="H97" s="30">
        <f t="shared" si="7"/>
        <v>25000000</v>
      </c>
      <c r="I97" s="116"/>
      <c r="J97" s="116"/>
      <c r="K97" s="117"/>
      <c r="L97" s="117"/>
      <c r="M97" s="117"/>
      <c r="N97" s="117"/>
      <c r="O97" s="117"/>
      <c r="P97" s="117"/>
      <c r="Q97" s="37">
        <v>0</v>
      </c>
      <c r="R97" s="73">
        <f t="shared" si="10"/>
        <v>0</v>
      </c>
      <c r="S97" s="123">
        <v>0</v>
      </c>
      <c r="T97" s="73">
        <f t="shared" si="11"/>
        <v>0</v>
      </c>
      <c r="U97" s="79"/>
      <c r="V97" s="118"/>
      <c r="W97" s="118"/>
      <c r="X97" s="118"/>
    </row>
    <row r="98" spans="1:24" ht="66" hidden="1" customHeight="1" x14ac:dyDescent="0.25">
      <c r="A98" s="129" t="s">
        <v>65</v>
      </c>
      <c r="B98" s="6" t="s">
        <v>724</v>
      </c>
      <c r="C98" s="129" t="s">
        <v>725</v>
      </c>
      <c r="D98" s="153">
        <v>520</v>
      </c>
      <c r="E98" s="154" t="s">
        <v>485</v>
      </c>
      <c r="F98" s="30">
        <v>0</v>
      </c>
      <c r="H98" s="30">
        <f t="shared" si="7"/>
        <v>0</v>
      </c>
      <c r="J98"/>
      <c r="R98" s="73"/>
      <c r="S98" s="73"/>
      <c r="T98" s="73"/>
      <c r="U98" s="79"/>
      <c r="V98" s="118"/>
      <c r="W98" s="118"/>
      <c r="X98" s="118"/>
    </row>
    <row r="99" spans="1:24" ht="24.75" customHeight="1" x14ac:dyDescent="0.25">
      <c r="A99" s="202" t="s">
        <v>66</v>
      </c>
      <c r="B99" s="6" t="s">
        <v>726</v>
      </c>
      <c r="C99" s="129" t="s">
        <v>727</v>
      </c>
      <c r="D99" s="153">
        <v>520</v>
      </c>
      <c r="E99" s="154" t="s">
        <v>485</v>
      </c>
      <c r="F99" s="30">
        <v>172151207</v>
      </c>
      <c r="G99" s="30">
        <v>92928495</v>
      </c>
      <c r="H99" s="30">
        <f t="shared" ref="H99:H101" si="12">(F99-G99)</f>
        <v>79222712</v>
      </c>
      <c r="I99" s="36"/>
      <c r="J99" s="36"/>
      <c r="K99" s="36"/>
      <c r="L99" s="36"/>
      <c r="M99" s="36"/>
      <c r="N99" s="36"/>
      <c r="O99" s="36"/>
      <c r="P99" s="36"/>
      <c r="Q99" s="110">
        <v>0.5</v>
      </c>
      <c r="R99" s="73">
        <f t="shared" si="10"/>
        <v>53.980739734226781</v>
      </c>
      <c r="S99" s="73">
        <v>50</v>
      </c>
      <c r="T99" s="73">
        <f>(R99*S99)/100</f>
        <v>26.99036986711339</v>
      </c>
      <c r="U99" s="79" t="s">
        <v>770</v>
      </c>
      <c r="V99" s="118"/>
      <c r="W99" s="118"/>
      <c r="X99" s="118"/>
    </row>
    <row r="100" spans="1:24" ht="87" customHeight="1" x14ac:dyDescent="0.25">
      <c r="A100" s="203"/>
      <c r="B100" s="6" t="s">
        <v>728</v>
      </c>
      <c r="C100" s="129" t="s">
        <v>729</v>
      </c>
      <c r="D100" s="153">
        <v>520</v>
      </c>
      <c r="E100" s="154" t="s">
        <v>485</v>
      </c>
      <c r="F100" s="30">
        <v>110733333</v>
      </c>
      <c r="G100" s="30">
        <v>110191495</v>
      </c>
      <c r="H100" s="30">
        <f t="shared" si="12"/>
        <v>541838</v>
      </c>
      <c r="I100" s="36"/>
      <c r="J100" s="36"/>
      <c r="K100" s="36"/>
      <c r="L100" s="36"/>
      <c r="M100" s="36"/>
      <c r="N100" s="36"/>
      <c r="O100" s="36"/>
      <c r="P100" s="36"/>
      <c r="Q100" s="110">
        <v>0.4</v>
      </c>
      <c r="R100" s="73">
        <f t="shared" si="10"/>
        <v>99.510682117732344</v>
      </c>
      <c r="S100" s="73">
        <v>40</v>
      </c>
      <c r="T100" s="73">
        <f t="shared" ref="T100:T101" si="13">(R100*S100)/100</f>
        <v>39.804272847092939</v>
      </c>
      <c r="U100" s="79" t="s">
        <v>769</v>
      </c>
      <c r="V100" s="118"/>
      <c r="W100" s="118"/>
      <c r="X100" s="118"/>
    </row>
    <row r="101" spans="1:24" ht="48" customHeight="1" x14ac:dyDescent="0.25">
      <c r="A101" s="204"/>
      <c r="B101" s="6" t="s">
        <v>730</v>
      </c>
      <c r="C101" s="129" t="s">
        <v>731</v>
      </c>
      <c r="D101" s="153">
        <v>520</v>
      </c>
      <c r="E101" s="154" t="s">
        <v>732</v>
      </c>
      <c r="F101" s="30">
        <v>35579091</v>
      </c>
      <c r="G101" s="30">
        <v>8000000</v>
      </c>
      <c r="H101" s="30">
        <f t="shared" si="12"/>
        <v>27579091</v>
      </c>
      <c r="I101" s="36"/>
      <c r="J101" s="36"/>
      <c r="K101" s="36"/>
      <c r="L101" s="36"/>
      <c r="M101" s="36"/>
      <c r="N101" s="36"/>
      <c r="O101" s="36"/>
      <c r="P101" s="36"/>
      <c r="Q101" s="37"/>
      <c r="R101" s="73">
        <f t="shared" si="10"/>
        <v>22.48511632857624</v>
      </c>
      <c r="S101" s="73">
        <v>0</v>
      </c>
      <c r="T101" s="73">
        <f t="shared" si="13"/>
        <v>0</v>
      </c>
      <c r="U101" s="79"/>
      <c r="V101" s="118"/>
      <c r="W101" s="118"/>
      <c r="X101" s="118"/>
    </row>
    <row r="102" spans="1:24" ht="15.75" thickBot="1" x14ac:dyDescent="0.3">
      <c r="A102" s="208" t="s">
        <v>733</v>
      </c>
      <c r="B102" s="209"/>
      <c r="C102" s="209"/>
      <c r="D102" s="209"/>
      <c r="E102" s="210"/>
      <c r="F102" s="69">
        <v>2958507753</v>
      </c>
      <c r="G102" s="68"/>
      <c r="H102" s="68"/>
      <c r="I102" s="68"/>
      <c r="J102" s="68"/>
      <c r="K102" s="68"/>
      <c r="L102" s="68"/>
      <c r="M102" s="68"/>
      <c r="N102" s="68"/>
      <c r="O102" s="68"/>
      <c r="P102" s="68"/>
      <c r="Q102" s="68"/>
      <c r="R102" s="68"/>
      <c r="S102" s="68"/>
      <c r="T102" s="68"/>
      <c r="U102" s="71"/>
    </row>
    <row r="103" spans="1:24" ht="45" customHeight="1" thickTop="1" x14ac:dyDescent="0.25">
      <c r="A103" s="202" t="s">
        <v>78</v>
      </c>
      <c r="B103" s="6" t="s">
        <v>153</v>
      </c>
      <c r="C103" s="129" t="s">
        <v>154</v>
      </c>
      <c r="D103" s="153">
        <v>301</v>
      </c>
      <c r="E103" s="154" t="s">
        <v>155</v>
      </c>
      <c r="F103" s="30">
        <v>76000000</v>
      </c>
      <c r="G103" s="30">
        <v>22982827</v>
      </c>
      <c r="H103" s="30">
        <f>(F103-G103)</f>
        <v>53017173</v>
      </c>
      <c r="I103" s="31" t="s">
        <v>156</v>
      </c>
      <c r="J103" s="38">
        <v>1251</v>
      </c>
      <c r="K103" s="31">
        <v>169</v>
      </c>
      <c r="L103" s="31"/>
      <c r="M103" s="31">
        <v>232</v>
      </c>
      <c r="N103" s="32"/>
      <c r="O103" s="31">
        <v>21</v>
      </c>
      <c r="P103" s="33"/>
      <c r="Q103" s="74">
        <v>422</v>
      </c>
      <c r="R103" s="73">
        <f>(G103/F103)*100</f>
        <v>30.240561842105262</v>
      </c>
      <c r="S103" s="73">
        <v>71</v>
      </c>
      <c r="T103" s="73">
        <f>(R103*S103)/100</f>
        <v>21.470798907894736</v>
      </c>
      <c r="U103" s="79" t="s">
        <v>157</v>
      </c>
    </row>
    <row r="104" spans="1:24" ht="47.25" customHeight="1" x14ac:dyDescent="0.25">
      <c r="A104" s="203"/>
      <c r="B104" s="6" t="s">
        <v>158</v>
      </c>
      <c r="C104" s="129" t="s">
        <v>159</v>
      </c>
      <c r="D104" s="153">
        <v>301</v>
      </c>
      <c r="E104" s="154" t="s">
        <v>155</v>
      </c>
      <c r="F104" s="30">
        <v>55000000</v>
      </c>
      <c r="G104" s="30">
        <v>19535590</v>
      </c>
      <c r="H104" s="30">
        <f>(F104-G104)</f>
        <v>35464410</v>
      </c>
      <c r="I104" s="31" t="s">
        <v>160</v>
      </c>
      <c r="J104" s="38">
        <v>827</v>
      </c>
      <c r="K104" s="31">
        <v>116</v>
      </c>
      <c r="L104" s="32"/>
      <c r="M104" s="31">
        <v>144</v>
      </c>
      <c r="N104" s="32"/>
      <c r="O104" s="31">
        <v>36</v>
      </c>
      <c r="P104" s="33"/>
      <c r="Q104" s="74">
        <v>296</v>
      </c>
      <c r="R104" s="73">
        <f t="shared" ref="R104:R111" si="14">(G104/F104)*100</f>
        <v>35.519254545454544</v>
      </c>
      <c r="S104" s="73">
        <v>70</v>
      </c>
      <c r="T104" s="73">
        <f t="shared" ref="T104:T129" si="15">(R104*S104)/100</f>
        <v>24.863478181818181</v>
      </c>
      <c r="U104" s="79" t="s">
        <v>161</v>
      </c>
    </row>
    <row r="105" spans="1:24" ht="43.5" customHeight="1" x14ac:dyDescent="0.25">
      <c r="A105" s="203"/>
      <c r="B105" s="6" t="s">
        <v>162</v>
      </c>
      <c r="C105" s="129" t="s">
        <v>163</v>
      </c>
      <c r="D105" s="153">
        <v>301</v>
      </c>
      <c r="E105" s="154" t="s">
        <v>155</v>
      </c>
      <c r="F105" s="30">
        <v>60000000</v>
      </c>
      <c r="G105" s="30">
        <v>26349905</v>
      </c>
      <c r="H105" s="30">
        <f t="shared" ref="H105:H107" si="16">(F105-G105)</f>
        <v>33650095</v>
      </c>
      <c r="I105" s="31" t="s">
        <v>164</v>
      </c>
      <c r="J105" s="38">
        <v>838</v>
      </c>
      <c r="K105" s="31">
        <v>95</v>
      </c>
      <c r="L105" s="32"/>
      <c r="M105" s="31">
        <v>150</v>
      </c>
      <c r="N105" s="32"/>
      <c r="O105" s="31">
        <v>0</v>
      </c>
      <c r="P105" s="33"/>
      <c r="Q105" s="74">
        <v>245</v>
      </c>
      <c r="R105" s="73">
        <f t="shared" si="14"/>
        <v>43.916508333333333</v>
      </c>
      <c r="S105" s="73">
        <v>52</v>
      </c>
      <c r="T105" s="73">
        <f t="shared" si="15"/>
        <v>22.836584333333334</v>
      </c>
      <c r="U105" s="79" t="s">
        <v>165</v>
      </c>
    </row>
    <row r="106" spans="1:24" ht="49.5" customHeight="1" x14ac:dyDescent="0.25">
      <c r="A106" s="203"/>
      <c r="B106" s="6" t="s">
        <v>166</v>
      </c>
      <c r="C106" s="129" t="s">
        <v>167</v>
      </c>
      <c r="D106" s="153">
        <v>301</v>
      </c>
      <c r="E106" s="154" t="s">
        <v>168</v>
      </c>
      <c r="F106" s="30">
        <v>34000000</v>
      </c>
      <c r="G106" s="30">
        <v>13776385</v>
      </c>
      <c r="H106" s="30">
        <f t="shared" si="16"/>
        <v>20223615</v>
      </c>
      <c r="I106" s="31" t="s">
        <v>169</v>
      </c>
      <c r="J106" s="38">
        <v>1215</v>
      </c>
      <c r="K106" s="31">
        <v>0</v>
      </c>
      <c r="L106" s="31"/>
      <c r="M106" s="31">
        <v>0</v>
      </c>
      <c r="N106" s="31"/>
      <c r="O106" s="31">
        <v>15</v>
      </c>
      <c r="P106" s="34"/>
      <c r="Q106" s="75">
        <v>15</v>
      </c>
      <c r="R106" s="73">
        <f t="shared" si="14"/>
        <v>40.518779411764704</v>
      </c>
      <c r="S106" s="73">
        <v>10</v>
      </c>
      <c r="T106" s="73">
        <f t="shared" si="15"/>
        <v>4.0518779411764703</v>
      </c>
      <c r="U106" s="79" t="s">
        <v>170</v>
      </c>
    </row>
    <row r="107" spans="1:24" ht="51" customHeight="1" x14ac:dyDescent="0.25">
      <c r="A107" s="203"/>
      <c r="B107" s="6" t="s">
        <v>171</v>
      </c>
      <c r="C107" s="129" t="s">
        <v>172</v>
      </c>
      <c r="D107" s="153">
        <v>301</v>
      </c>
      <c r="E107" s="154" t="s">
        <v>155</v>
      </c>
      <c r="F107" s="30">
        <v>24000000</v>
      </c>
      <c r="G107" s="30">
        <v>0</v>
      </c>
      <c r="H107" s="30">
        <f t="shared" si="16"/>
        <v>24000000</v>
      </c>
      <c r="I107" s="199" t="s">
        <v>173</v>
      </c>
      <c r="J107" s="38">
        <v>515</v>
      </c>
      <c r="K107" s="31">
        <v>20</v>
      </c>
      <c r="L107" s="31"/>
      <c r="M107" s="31">
        <v>20</v>
      </c>
      <c r="N107" s="31"/>
      <c r="O107" s="31">
        <v>20</v>
      </c>
      <c r="P107" s="34"/>
      <c r="Q107" s="75">
        <v>60</v>
      </c>
      <c r="R107" s="73">
        <f t="shared" si="14"/>
        <v>0</v>
      </c>
      <c r="S107" s="73">
        <v>0</v>
      </c>
      <c r="T107" s="73">
        <f t="shared" si="15"/>
        <v>0</v>
      </c>
      <c r="U107" s="205" t="s">
        <v>174</v>
      </c>
    </row>
    <row r="108" spans="1:24" ht="47.25" customHeight="1" x14ac:dyDescent="0.25">
      <c r="A108" s="203"/>
      <c r="B108" s="6" t="s">
        <v>175</v>
      </c>
      <c r="C108" s="129" t="s">
        <v>176</v>
      </c>
      <c r="D108" s="153">
        <v>301</v>
      </c>
      <c r="E108" s="154" t="s">
        <v>155</v>
      </c>
      <c r="F108" s="30">
        <v>85000000</v>
      </c>
      <c r="G108" s="30">
        <f t="shared" ref="G108" si="17">F108-H108</f>
        <v>20728499</v>
      </c>
      <c r="H108" s="30">
        <v>64271501</v>
      </c>
      <c r="I108" s="201"/>
      <c r="J108" s="38"/>
      <c r="K108" s="31"/>
      <c r="L108" s="31"/>
      <c r="M108" s="31"/>
      <c r="N108" s="31"/>
      <c r="O108" s="31"/>
      <c r="P108" s="34"/>
      <c r="Q108" s="75"/>
      <c r="R108" s="73">
        <f t="shared" si="14"/>
        <v>24.386469411764704</v>
      </c>
      <c r="S108" s="73">
        <v>12</v>
      </c>
      <c r="T108" s="73">
        <f t="shared" si="15"/>
        <v>2.9263763294117644</v>
      </c>
      <c r="U108" s="206"/>
    </row>
    <row r="109" spans="1:24" ht="30" x14ac:dyDescent="0.25">
      <c r="A109" s="203"/>
      <c r="B109" s="6" t="s">
        <v>177</v>
      </c>
      <c r="C109" s="129" t="s">
        <v>178</v>
      </c>
      <c r="D109" s="153">
        <v>301</v>
      </c>
      <c r="E109" s="154" t="s">
        <v>179</v>
      </c>
      <c r="F109" s="30">
        <v>80000000</v>
      </c>
      <c r="G109" s="30">
        <v>18031677</v>
      </c>
      <c r="H109" s="30">
        <f>F109-G109</f>
        <v>61968323</v>
      </c>
      <c r="I109" s="35" t="s">
        <v>180</v>
      </c>
      <c r="J109" s="38">
        <v>2714</v>
      </c>
      <c r="K109" s="31">
        <v>0</v>
      </c>
      <c r="L109" s="31"/>
      <c r="M109" s="31">
        <v>0</v>
      </c>
      <c r="N109" s="31"/>
      <c r="O109" s="31">
        <v>1133</v>
      </c>
      <c r="P109" s="34"/>
      <c r="Q109" s="75">
        <v>1133</v>
      </c>
      <c r="R109" s="73">
        <f t="shared" si="14"/>
        <v>22.539596249999999</v>
      </c>
      <c r="S109" s="73">
        <v>42</v>
      </c>
      <c r="T109" s="73">
        <f t="shared" si="15"/>
        <v>9.466630425</v>
      </c>
      <c r="U109" s="79" t="s">
        <v>181</v>
      </c>
    </row>
    <row r="110" spans="1:24" ht="46.5" customHeight="1" x14ac:dyDescent="0.25">
      <c r="A110" s="203"/>
      <c r="B110" s="6" t="s">
        <v>182</v>
      </c>
      <c r="C110" s="129" t="s">
        <v>183</v>
      </c>
      <c r="D110" s="153">
        <v>301</v>
      </c>
      <c r="E110" s="154" t="s">
        <v>184</v>
      </c>
      <c r="F110" s="30">
        <v>100000000</v>
      </c>
      <c r="G110" s="30">
        <v>100000000</v>
      </c>
      <c r="H110" s="30">
        <f>F110-G110</f>
        <v>0</v>
      </c>
      <c r="I110" s="34"/>
      <c r="J110" s="38"/>
      <c r="K110" s="31"/>
      <c r="L110" s="31"/>
      <c r="M110" s="31"/>
      <c r="N110" s="31"/>
      <c r="O110" s="31"/>
      <c r="P110" s="34"/>
      <c r="Q110" s="75"/>
      <c r="R110" s="73">
        <f t="shared" si="14"/>
        <v>100</v>
      </c>
      <c r="S110" s="73">
        <v>0</v>
      </c>
      <c r="T110" s="73">
        <f t="shared" si="15"/>
        <v>0</v>
      </c>
      <c r="U110" s="79" t="s">
        <v>185</v>
      </c>
    </row>
    <row r="111" spans="1:24" ht="44.25" customHeight="1" x14ac:dyDescent="0.25">
      <c r="A111" s="202" t="s">
        <v>79</v>
      </c>
      <c r="B111" s="247" t="s">
        <v>186</v>
      </c>
      <c r="C111" s="155" t="s">
        <v>187</v>
      </c>
      <c r="D111" s="202">
        <v>301</v>
      </c>
      <c r="E111" s="257" t="s">
        <v>188</v>
      </c>
      <c r="F111" s="254">
        <v>312000000</v>
      </c>
      <c r="G111" s="254">
        <v>140644981</v>
      </c>
      <c r="H111" s="254">
        <f t="shared" ref="H111" si="18">F111-G111</f>
        <v>171355019</v>
      </c>
      <c r="I111" s="38" t="s">
        <v>189</v>
      </c>
      <c r="J111" s="38">
        <v>11645</v>
      </c>
      <c r="K111" s="31">
        <v>0</v>
      </c>
      <c r="L111" s="31"/>
      <c r="M111" s="31">
        <v>0</v>
      </c>
      <c r="N111" s="31"/>
      <c r="O111" s="31">
        <f>137+80+6381</f>
        <v>6598</v>
      </c>
      <c r="P111" s="36"/>
      <c r="Q111" s="75">
        <v>6598</v>
      </c>
      <c r="R111" s="267">
        <f t="shared" si="14"/>
        <v>45.078519551282056</v>
      </c>
      <c r="S111" s="73">
        <v>57</v>
      </c>
      <c r="T111" s="73">
        <f t="shared" si="15"/>
        <v>25.694756144230773</v>
      </c>
      <c r="U111" s="205" t="s">
        <v>190</v>
      </c>
    </row>
    <row r="112" spans="1:24" ht="39.75" customHeight="1" x14ac:dyDescent="0.25">
      <c r="A112" s="203"/>
      <c r="B112" s="256"/>
      <c r="C112" s="153" t="s">
        <v>191</v>
      </c>
      <c r="D112" s="203"/>
      <c r="E112" s="258"/>
      <c r="F112" s="260"/>
      <c r="G112" s="260"/>
      <c r="H112" s="260"/>
      <c r="I112" s="38" t="s">
        <v>192</v>
      </c>
      <c r="J112" s="38">
        <v>9350</v>
      </c>
      <c r="K112" s="31">
        <v>0</v>
      </c>
      <c r="L112" s="31"/>
      <c r="M112" s="31">
        <v>0</v>
      </c>
      <c r="N112" s="31"/>
      <c r="O112" s="31">
        <v>6381</v>
      </c>
      <c r="P112" s="36"/>
      <c r="Q112" s="75">
        <v>6381</v>
      </c>
      <c r="R112" s="268"/>
      <c r="S112" s="73">
        <v>68</v>
      </c>
      <c r="T112" s="73">
        <f t="shared" si="15"/>
        <v>0</v>
      </c>
      <c r="U112" s="214"/>
    </row>
    <row r="113" spans="1:21" ht="39" customHeight="1" x14ac:dyDescent="0.25">
      <c r="A113" s="204"/>
      <c r="B113" s="248"/>
      <c r="C113" s="158" t="s">
        <v>193</v>
      </c>
      <c r="D113" s="204"/>
      <c r="E113" s="259"/>
      <c r="F113" s="255"/>
      <c r="G113" s="255"/>
      <c r="H113" s="255"/>
      <c r="I113" s="38" t="s">
        <v>194</v>
      </c>
      <c r="J113" s="38">
        <v>205</v>
      </c>
      <c r="K113" s="31">
        <v>20</v>
      </c>
      <c r="L113" s="31"/>
      <c r="M113" s="31">
        <v>25</v>
      </c>
      <c r="N113" s="31"/>
      <c r="O113" s="31">
        <v>2</v>
      </c>
      <c r="P113" s="36"/>
      <c r="Q113" s="75">
        <v>47</v>
      </c>
      <c r="R113" s="269"/>
      <c r="S113" s="73">
        <v>23</v>
      </c>
      <c r="T113" s="73">
        <f t="shared" si="15"/>
        <v>0</v>
      </c>
      <c r="U113" s="206"/>
    </row>
    <row r="114" spans="1:21" ht="36" customHeight="1" x14ac:dyDescent="0.25">
      <c r="A114" s="202" t="s">
        <v>80</v>
      </c>
      <c r="B114" s="247" t="s">
        <v>195</v>
      </c>
      <c r="C114" s="153" t="s">
        <v>196</v>
      </c>
      <c r="D114" s="202">
        <v>301</v>
      </c>
      <c r="E114" s="257" t="s">
        <v>197</v>
      </c>
      <c r="F114" s="254">
        <v>317000000</v>
      </c>
      <c r="G114" s="254">
        <v>101609967</v>
      </c>
      <c r="H114" s="254">
        <f>(F114-G114)</f>
        <v>215390033</v>
      </c>
      <c r="I114" s="31" t="s">
        <v>198</v>
      </c>
      <c r="J114" s="38">
        <v>536</v>
      </c>
      <c r="K114" s="31">
        <v>63</v>
      </c>
      <c r="L114" s="32"/>
      <c r="M114" s="31">
        <v>58</v>
      </c>
      <c r="N114" s="32"/>
      <c r="O114" s="31">
        <v>20</v>
      </c>
      <c r="P114" s="40"/>
      <c r="Q114" s="75">
        <v>141</v>
      </c>
      <c r="R114" s="267">
        <f>(G114/F114)*100</f>
        <v>32.053617350157722</v>
      </c>
      <c r="S114" s="73">
        <v>47</v>
      </c>
      <c r="T114" s="73">
        <f t="shared" si="15"/>
        <v>15.065200154574129</v>
      </c>
      <c r="U114" s="205" t="s">
        <v>199</v>
      </c>
    </row>
    <row r="115" spans="1:21" ht="37.5" customHeight="1" x14ac:dyDescent="0.25">
      <c r="A115" s="203"/>
      <c r="B115" s="256"/>
      <c r="C115" s="153" t="s">
        <v>200</v>
      </c>
      <c r="D115" s="203"/>
      <c r="E115" s="258"/>
      <c r="F115" s="260"/>
      <c r="G115" s="260"/>
      <c r="H115" s="260"/>
      <c r="I115" s="31">
        <v>52975</v>
      </c>
      <c r="J115" s="38">
        <v>54564</v>
      </c>
      <c r="K115" s="31"/>
      <c r="L115" s="32"/>
      <c r="M115" s="31"/>
      <c r="N115" s="32"/>
      <c r="O115" s="31"/>
      <c r="P115" s="40"/>
      <c r="Q115" s="75"/>
      <c r="R115" s="268"/>
      <c r="S115" s="73">
        <v>31</v>
      </c>
      <c r="T115" s="73">
        <f t="shared" si="15"/>
        <v>0</v>
      </c>
      <c r="U115" s="214"/>
    </row>
    <row r="116" spans="1:21" ht="31.5" customHeight="1" x14ac:dyDescent="0.25">
      <c r="A116" s="203"/>
      <c r="B116" s="256"/>
      <c r="C116" s="153" t="s">
        <v>201</v>
      </c>
      <c r="D116" s="203"/>
      <c r="E116" s="258"/>
      <c r="F116" s="260"/>
      <c r="G116" s="260"/>
      <c r="H116" s="260"/>
      <c r="I116" s="31">
        <v>1509</v>
      </c>
      <c r="J116" s="38">
        <v>1554</v>
      </c>
      <c r="K116" s="31">
        <v>0</v>
      </c>
      <c r="L116" s="31"/>
      <c r="M116" s="31">
        <v>0</v>
      </c>
      <c r="N116" s="32"/>
      <c r="O116" s="31">
        <v>529</v>
      </c>
      <c r="P116" s="40"/>
      <c r="Q116" s="75">
        <v>529</v>
      </c>
      <c r="R116" s="268"/>
      <c r="S116" s="73">
        <v>66</v>
      </c>
      <c r="T116" s="73">
        <f t="shared" si="15"/>
        <v>0</v>
      </c>
      <c r="U116" s="214"/>
    </row>
    <row r="117" spans="1:21" ht="27.75" customHeight="1" x14ac:dyDescent="0.25">
      <c r="A117" s="204"/>
      <c r="B117" s="248"/>
      <c r="C117" s="153" t="s">
        <v>202</v>
      </c>
      <c r="D117" s="204"/>
      <c r="E117" s="259"/>
      <c r="F117" s="255"/>
      <c r="G117" s="255"/>
      <c r="H117" s="255"/>
      <c r="I117" s="31">
        <v>531</v>
      </c>
      <c r="J117" s="38">
        <v>547</v>
      </c>
      <c r="K117" s="31">
        <v>0</v>
      </c>
      <c r="L117" s="31"/>
      <c r="M117" s="31">
        <v>0</v>
      </c>
      <c r="N117" s="32"/>
      <c r="O117" s="31">
        <v>244</v>
      </c>
      <c r="P117" s="40"/>
      <c r="Q117" s="75">
        <v>244</v>
      </c>
      <c r="R117" s="269"/>
      <c r="S117" s="73">
        <v>87</v>
      </c>
      <c r="T117" s="73">
        <f t="shared" si="15"/>
        <v>0</v>
      </c>
      <c r="U117" s="206"/>
    </row>
    <row r="118" spans="1:21" ht="46.5" customHeight="1" x14ac:dyDescent="0.25">
      <c r="A118" s="202" t="s">
        <v>81</v>
      </c>
      <c r="B118" s="247" t="s">
        <v>203</v>
      </c>
      <c r="C118" s="153" t="s">
        <v>204</v>
      </c>
      <c r="D118" s="202">
        <v>301</v>
      </c>
      <c r="E118" s="257" t="s">
        <v>205</v>
      </c>
      <c r="F118" s="254">
        <v>20000000</v>
      </c>
      <c r="G118" s="254">
        <v>3045000</v>
      </c>
      <c r="H118" s="254">
        <f>(F118-G118)</f>
        <v>16955000</v>
      </c>
      <c r="I118" s="41" t="s">
        <v>206</v>
      </c>
      <c r="J118" s="80">
        <v>52</v>
      </c>
      <c r="K118" s="31">
        <v>0</v>
      </c>
      <c r="L118" s="31"/>
      <c r="M118" s="31">
        <v>0</v>
      </c>
      <c r="N118" s="31"/>
      <c r="O118" s="31">
        <v>0</v>
      </c>
      <c r="P118" s="36"/>
      <c r="Q118" s="75"/>
      <c r="R118" s="267">
        <f>(G118/F118)*100</f>
        <v>15.225</v>
      </c>
      <c r="S118" s="73">
        <v>0</v>
      </c>
      <c r="T118" s="73">
        <f t="shared" si="15"/>
        <v>0</v>
      </c>
      <c r="U118" s="79" t="s">
        <v>740</v>
      </c>
    </row>
    <row r="119" spans="1:21" ht="43.5" customHeight="1" x14ac:dyDescent="0.25">
      <c r="A119" s="204"/>
      <c r="B119" s="248"/>
      <c r="C119" s="153" t="s">
        <v>207</v>
      </c>
      <c r="D119" s="204"/>
      <c r="E119" s="259"/>
      <c r="F119" s="255"/>
      <c r="G119" s="255"/>
      <c r="H119" s="255"/>
      <c r="I119" s="41" t="s">
        <v>208</v>
      </c>
      <c r="J119" s="80">
        <v>10</v>
      </c>
      <c r="K119" s="31">
        <v>4</v>
      </c>
      <c r="L119" s="31"/>
      <c r="M119" s="31">
        <v>7</v>
      </c>
      <c r="N119" s="31"/>
      <c r="O119" s="31">
        <v>0</v>
      </c>
      <c r="P119" s="36"/>
      <c r="Q119" s="75">
        <v>11</v>
      </c>
      <c r="R119" s="269"/>
      <c r="S119" s="73">
        <v>110</v>
      </c>
      <c r="T119" s="73">
        <f t="shared" si="15"/>
        <v>0</v>
      </c>
      <c r="U119" s="79" t="s">
        <v>209</v>
      </c>
    </row>
    <row r="120" spans="1:21" ht="72" customHeight="1" x14ac:dyDescent="0.25">
      <c r="A120" s="202" t="s">
        <v>82</v>
      </c>
      <c r="B120" s="247" t="s">
        <v>210</v>
      </c>
      <c r="C120" s="129" t="s">
        <v>211</v>
      </c>
      <c r="D120" s="202">
        <v>301</v>
      </c>
      <c r="E120" s="154" t="s">
        <v>155</v>
      </c>
      <c r="F120" s="254">
        <v>1102686886</v>
      </c>
      <c r="G120" s="260">
        <v>1087742328</v>
      </c>
      <c r="H120" s="260">
        <v>14944558</v>
      </c>
      <c r="I120" s="42" t="s">
        <v>212</v>
      </c>
      <c r="J120" s="42">
        <v>889920</v>
      </c>
      <c r="K120" s="35">
        <v>40430</v>
      </c>
      <c r="L120" s="35"/>
      <c r="M120" s="35">
        <v>60995</v>
      </c>
      <c r="N120" s="35"/>
      <c r="O120" s="35">
        <v>20225</v>
      </c>
      <c r="P120" s="43"/>
      <c r="Q120" s="76">
        <v>121650</v>
      </c>
      <c r="R120" s="267">
        <f>(G120/F120)*100</f>
        <v>98.644714271137161</v>
      </c>
      <c r="S120" s="73">
        <v>22</v>
      </c>
      <c r="T120" s="73">
        <f t="shared" si="15"/>
        <v>21.701837139650173</v>
      </c>
      <c r="U120" s="205" t="s">
        <v>213</v>
      </c>
    </row>
    <row r="121" spans="1:21" ht="39" customHeight="1" x14ac:dyDescent="0.25">
      <c r="A121" s="203"/>
      <c r="B121" s="256"/>
      <c r="C121" s="202" t="s">
        <v>214</v>
      </c>
      <c r="D121" s="203"/>
      <c r="E121" s="154"/>
      <c r="F121" s="260"/>
      <c r="G121" s="260"/>
      <c r="H121" s="260"/>
      <c r="I121" s="38" t="s">
        <v>215</v>
      </c>
      <c r="J121" s="80">
        <v>50400</v>
      </c>
      <c r="K121" s="31">
        <v>3800</v>
      </c>
      <c r="L121" s="31"/>
      <c r="M121" s="31">
        <v>3800</v>
      </c>
      <c r="N121" s="31"/>
      <c r="O121" s="31">
        <v>1000</v>
      </c>
      <c r="P121" s="36"/>
      <c r="Q121" s="75">
        <v>8600</v>
      </c>
      <c r="R121" s="268"/>
      <c r="S121" s="73">
        <v>26</v>
      </c>
      <c r="T121" s="73">
        <f t="shared" si="15"/>
        <v>0</v>
      </c>
      <c r="U121" s="214"/>
    </row>
    <row r="122" spans="1:21" ht="37.5" customHeight="1" x14ac:dyDescent="0.25">
      <c r="A122" s="203"/>
      <c r="B122" s="256"/>
      <c r="C122" s="203"/>
      <c r="D122" s="203"/>
      <c r="E122" s="154"/>
      <c r="F122" s="260"/>
      <c r="G122" s="260"/>
      <c r="H122" s="260"/>
      <c r="I122" s="38" t="s">
        <v>216</v>
      </c>
      <c r="J122" s="80">
        <v>39600</v>
      </c>
      <c r="K122" s="31">
        <v>2777</v>
      </c>
      <c r="L122" s="31"/>
      <c r="M122" s="31">
        <v>2441</v>
      </c>
      <c r="N122" s="31"/>
      <c r="O122" s="31">
        <v>738</v>
      </c>
      <c r="P122" s="36"/>
      <c r="Q122" s="75">
        <v>5956</v>
      </c>
      <c r="R122" s="268"/>
      <c r="S122" s="73">
        <v>23</v>
      </c>
      <c r="T122" s="73">
        <f t="shared" si="15"/>
        <v>0</v>
      </c>
      <c r="U122" s="214"/>
    </row>
    <row r="123" spans="1:21" ht="37.5" customHeight="1" x14ac:dyDescent="0.25">
      <c r="A123" s="203"/>
      <c r="B123" s="248"/>
      <c r="C123" s="204"/>
      <c r="D123" s="204"/>
      <c r="E123" s="154"/>
      <c r="F123" s="255"/>
      <c r="G123" s="255"/>
      <c r="H123" s="255"/>
      <c r="I123" s="38" t="s">
        <v>217</v>
      </c>
      <c r="J123" s="80">
        <v>39600</v>
      </c>
      <c r="K123" s="31">
        <v>2273</v>
      </c>
      <c r="L123" s="31"/>
      <c r="M123" s="31">
        <v>1735</v>
      </c>
      <c r="N123" s="31"/>
      <c r="O123" s="31">
        <v>582</v>
      </c>
      <c r="P123" s="36"/>
      <c r="Q123" s="75">
        <v>4590</v>
      </c>
      <c r="R123" s="269"/>
      <c r="S123" s="73">
        <v>20</v>
      </c>
      <c r="T123" s="73">
        <f t="shared" si="15"/>
        <v>0</v>
      </c>
      <c r="U123" s="206"/>
    </row>
    <row r="124" spans="1:21" ht="45" customHeight="1" x14ac:dyDescent="0.25">
      <c r="A124" s="203"/>
      <c r="B124" s="6" t="s">
        <v>218</v>
      </c>
      <c r="C124" s="129" t="s">
        <v>219</v>
      </c>
      <c r="D124" s="153">
        <v>301</v>
      </c>
      <c r="E124" s="154" t="s">
        <v>155</v>
      </c>
      <c r="F124" s="30">
        <v>15000000</v>
      </c>
      <c r="G124" s="30">
        <v>715000</v>
      </c>
      <c r="H124" s="30">
        <f>(F124-G124)</f>
        <v>14285000</v>
      </c>
      <c r="I124" s="38" t="s">
        <v>220</v>
      </c>
      <c r="J124" s="80">
        <v>155</v>
      </c>
      <c r="K124" s="31">
        <v>36</v>
      </c>
      <c r="L124" s="31"/>
      <c r="M124" s="31">
        <v>67</v>
      </c>
      <c r="N124" s="31"/>
      <c r="O124" s="31">
        <v>11</v>
      </c>
      <c r="P124" s="36"/>
      <c r="Q124" s="75">
        <v>114</v>
      </c>
      <c r="R124" s="73">
        <f t="shared" ref="R124:R176" si="19">(G124/F124)*100</f>
        <v>4.7666666666666666</v>
      </c>
      <c r="S124" s="73">
        <v>163</v>
      </c>
      <c r="T124" s="73">
        <f t="shared" si="15"/>
        <v>7.7696666666666667</v>
      </c>
      <c r="U124" s="79" t="s">
        <v>221</v>
      </c>
    </row>
    <row r="125" spans="1:21" ht="36.75" customHeight="1" x14ac:dyDescent="0.25">
      <c r="A125" s="204"/>
      <c r="B125" s="6" t="s">
        <v>222</v>
      </c>
      <c r="C125" s="129" t="s">
        <v>223</v>
      </c>
      <c r="D125" s="159">
        <v>301</v>
      </c>
      <c r="E125" s="154" t="s">
        <v>155</v>
      </c>
      <c r="F125" s="30">
        <v>152800000</v>
      </c>
      <c r="G125" s="30">
        <v>59280200</v>
      </c>
      <c r="H125" s="30">
        <f>(F125-G125)</f>
        <v>93519800</v>
      </c>
      <c r="I125" s="38" t="s">
        <v>224</v>
      </c>
      <c r="J125" s="38">
        <v>4255</v>
      </c>
      <c r="K125" s="31">
        <v>0</v>
      </c>
      <c r="L125" s="31"/>
      <c r="M125" s="31">
        <v>0</v>
      </c>
      <c r="N125" s="31"/>
      <c r="O125" s="31">
        <v>619</v>
      </c>
      <c r="P125" s="36"/>
      <c r="Q125" s="75">
        <v>619</v>
      </c>
      <c r="R125" s="73">
        <f t="shared" si="19"/>
        <v>38.795942408376966</v>
      </c>
      <c r="S125" s="73">
        <v>15</v>
      </c>
      <c r="T125" s="73">
        <f t="shared" si="15"/>
        <v>5.8193913612565451</v>
      </c>
      <c r="U125" s="79" t="s">
        <v>225</v>
      </c>
    </row>
    <row r="126" spans="1:21" ht="77.25" customHeight="1" x14ac:dyDescent="0.25">
      <c r="A126" s="29" t="s">
        <v>83</v>
      </c>
      <c r="B126" s="6" t="s">
        <v>226</v>
      </c>
      <c r="C126" s="129" t="s">
        <v>227</v>
      </c>
      <c r="D126" s="159">
        <v>301</v>
      </c>
      <c r="E126" s="154" t="s">
        <v>155</v>
      </c>
      <c r="F126" s="30">
        <v>50000000</v>
      </c>
      <c r="G126" s="30">
        <v>31796767</v>
      </c>
      <c r="H126" s="30">
        <f>(F126-G126)</f>
        <v>18203233</v>
      </c>
      <c r="I126" s="34" t="s">
        <v>228</v>
      </c>
      <c r="J126" s="38">
        <v>9386</v>
      </c>
      <c r="K126" s="31">
        <v>1138</v>
      </c>
      <c r="L126" s="31"/>
      <c r="M126" s="31">
        <v>1132</v>
      </c>
      <c r="N126" s="31"/>
      <c r="O126" s="31">
        <v>1133</v>
      </c>
      <c r="P126" s="36"/>
      <c r="Q126" s="75">
        <v>3403</v>
      </c>
      <c r="R126" s="73">
        <f t="shared" si="19"/>
        <v>63.593533999999998</v>
      </c>
      <c r="S126" s="73">
        <v>36</v>
      </c>
      <c r="T126" s="73">
        <f t="shared" si="15"/>
        <v>22.893672240000001</v>
      </c>
      <c r="U126" s="80" t="s">
        <v>229</v>
      </c>
    </row>
    <row r="127" spans="1:21" s="120" customFormat="1" ht="15.75" thickBot="1" x14ac:dyDescent="0.3">
      <c r="A127" s="261" t="s">
        <v>230</v>
      </c>
      <c r="B127" s="262"/>
      <c r="C127" s="262"/>
      <c r="D127" s="262"/>
      <c r="E127" s="263"/>
      <c r="F127" s="69">
        <v>2513486886</v>
      </c>
      <c r="G127" s="68"/>
      <c r="H127" s="70"/>
      <c r="I127" s="68"/>
      <c r="J127" s="78"/>
      <c r="K127" s="68"/>
      <c r="L127" s="68"/>
      <c r="M127" s="68"/>
      <c r="N127" s="68"/>
      <c r="O127" s="68"/>
      <c r="P127" s="68"/>
      <c r="Q127" s="68"/>
      <c r="R127" s="124"/>
      <c r="S127" s="71"/>
      <c r="T127" s="71"/>
      <c r="U127" s="72"/>
    </row>
    <row r="128" spans="1:21" ht="73.5" customHeight="1" thickTop="1" x14ac:dyDescent="0.25">
      <c r="A128" s="266" t="s">
        <v>231</v>
      </c>
      <c r="B128" s="6" t="s">
        <v>232</v>
      </c>
      <c r="C128" s="129" t="s">
        <v>233</v>
      </c>
      <c r="D128" s="159">
        <v>510</v>
      </c>
      <c r="E128" s="154" t="s">
        <v>234</v>
      </c>
      <c r="F128" s="30">
        <v>3000000</v>
      </c>
      <c r="G128" s="45">
        <v>3000000</v>
      </c>
      <c r="H128" s="30">
        <f t="shared" ref="H128:H176" si="20">(F128-G128)</f>
        <v>0</v>
      </c>
      <c r="I128" s="264" t="s">
        <v>235</v>
      </c>
      <c r="J128" s="264" t="s">
        <v>236</v>
      </c>
      <c r="K128" s="265"/>
      <c r="L128" s="265"/>
      <c r="M128" s="265"/>
      <c r="N128" s="265"/>
      <c r="O128" s="265"/>
      <c r="P128" s="221">
        <v>15</v>
      </c>
      <c r="Q128" s="125">
        <v>15</v>
      </c>
      <c r="R128" s="73">
        <f t="shared" si="19"/>
        <v>100</v>
      </c>
      <c r="S128" s="62">
        <v>45</v>
      </c>
      <c r="T128" s="73">
        <f t="shared" si="15"/>
        <v>45</v>
      </c>
      <c r="U128" s="205" t="s">
        <v>480</v>
      </c>
    </row>
    <row r="129" spans="1:21" ht="79.5" customHeight="1" x14ac:dyDescent="0.25">
      <c r="A129" s="246"/>
      <c r="B129" s="6" t="s">
        <v>237</v>
      </c>
      <c r="C129" s="129" t="s">
        <v>238</v>
      </c>
      <c r="D129" s="159">
        <v>510</v>
      </c>
      <c r="E129" s="154" t="s">
        <v>234</v>
      </c>
      <c r="F129" s="30">
        <v>7000000</v>
      </c>
      <c r="G129" s="45">
        <v>6828964</v>
      </c>
      <c r="H129" s="30">
        <f t="shared" si="20"/>
        <v>171036</v>
      </c>
      <c r="I129" s="264"/>
      <c r="J129" s="264"/>
      <c r="K129" s="265"/>
      <c r="L129" s="265"/>
      <c r="M129" s="265"/>
      <c r="N129" s="265"/>
      <c r="O129" s="265"/>
      <c r="P129" s="222"/>
      <c r="Q129" s="125">
        <v>15</v>
      </c>
      <c r="R129" s="73">
        <f t="shared" si="19"/>
        <v>97.556628571428575</v>
      </c>
      <c r="S129" s="62">
        <v>45</v>
      </c>
      <c r="T129" s="73">
        <f t="shared" si="15"/>
        <v>43.900482857142862</v>
      </c>
      <c r="U129" s="206"/>
    </row>
    <row r="130" spans="1:21" ht="14.25" customHeight="1" x14ac:dyDescent="0.25">
      <c r="A130" s="132"/>
      <c r="B130" s="133"/>
      <c r="C130" s="134"/>
      <c r="D130" s="135"/>
      <c r="E130" s="98"/>
      <c r="F130" s="70"/>
      <c r="G130" s="136"/>
      <c r="H130" s="70"/>
      <c r="I130" s="137"/>
      <c r="J130" s="137"/>
      <c r="K130" s="138"/>
      <c r="L130" s="138"/>
      <c r="M130" s="138"/>
      <c r="N130" s="138"/>
      <c r="O130" s="138"/>
      <c r="P130" s="139"/>
      <c r="Q130" s="140"/>
      <c r="R130" s="124"/>
      <c r="S130" s="141"/>
      <c r="T130" s="71"/>
      <c r="U130" s="142"/>
    </row>
    <row r="131" spans="1:21" ht="75" x14ac:dyDescent="0.25">
      <c r="A131" s="244" t="s">
        <v>88</v>
      </c>
      <c r="B131" s="6" t="s">
        <v>239</v>
      </c>
      <c r="C131" s="129" t="s">
        <v>240</v>
      </c>
      <c r="D131" s="159">
        <v>111</v>
      </c>
      <c r="E131" s="154" t="s">
        <v>241</v>
      </c>
      <c r="F131" s="30">
        <v>1200000000</v>
      </c>
      <c r="G131" s="46">
        <v>0</v>
      </c>
      <c r="H131" s="30">
        <f t="shared" si="20"/>
        <v>1200000000</v>
      </c>
      <c r="I131" s="47"/>
      <c r="J131" s="81"/>
      <c r="K131" s="47"/>
      <c r="L131" s="47"/>
      <c r="M131" s="47"/>
      <c r="N131" s="47"/>
      <c r="O131" s="47"/>
      <c r="P131" s="47"/>
      <c r="Q131" s="48"/>
      <c r="R131" s="123">
        <f t="shared" si="19"/>
        <v>0</v>
      </c>
      <c r="S131" s="122">
        <v>0</v>
      </c>
      <c r="T131" s="122">
        <v>0</v>
      </c>
      <c r="U131" s="79" t="s">
        <v>754</v>
      </c>
    </row>
    <row r="132" spans="1:21" ht="45" x14ac:dyDescent="0.25">
      <c r="A132" s="245"/>
      <c r="B132" s="49" t="s">
        <v>242</v>
      </c>
      <c r="C132" s="149" t="s">
        <v>243</v>
      </c>
      <c r="D132" s="150">
        <v>111</v>
      </c>
      <c r="E132" s="151" t="s">
        <v>241</v>
      </c>
      <c r="F132" s="152">
        <v>858075763</v>
      </c>
      <c r="G132" s="50">
        <v>0</v>
      </c>
      <c r="H132" s="130">
        <f t="shared" si="20"/>
        <v>858075763</v>
      </c>
      <c r="I132" s="250" t="s">
        <v>244</v>
      </c>
      <c r="J132" s="251" t="s">
        <v>245</v>
      </c>
      <c r="K132" s="51"/>
      <c r="L132" s="51"/>
      <c r="M132" s="51"/>
      <c r="N132" s="51"/>
      <c r="O132" s="51"/>
      <c r="P132" s="51"/>
      <c r="Q132" s="52"/>
      <c r="R132" s="73">
        <f t="shared" si="19"/>
        <v>0</v>
      </c>
      <c r="S132" s="62">
        <v>0</v>
      </c>
      <c r="T132" s="73">
        <f t="shared" ref="T132:T176" si="21">(R132*S132)/100</f>
        <v>0</v>
      </c>
      <c r="U132" s="79" t="s">
        <v>755</v>
      </c>
    </row>
    <row r="133" spans="1:21" ht="30" x14ac:dyDescent="0.25">
      <c r="A133" s="245"/>
      <c r="B133" s="49" t="s">
        <v>246</v>
      </c>
      <c r="C133" s="149" t="s">
        <v>247</v>
      </c>
      <c r="D133" s="150">
        <v>111</v>
      </c>
      <c r="E133" s="151" t="s">
        <v>241</v>
      </c>
      <c r="F133" s="152">
        <v>1021000000</v>
      </c>
      <c r="G133" s="50">
        <v>0</v>
      </c>
      <c r="H133" s="130">
        <f t="shared" si="20"/>
        <v>1021000000</v>
      </c>
      <c r="I133" s="250"/>
      <c r="J133" s="251"/>
      <c r="K133" s="51"/>
      <c r="L133" s="51"/>
      <c r="M133" s="51"/>
      <c r="N133" s="51"/>
      <c r="O133" s="51"/>
      <c r="P133" s="51"/>
      <c r="Q133" s="52"/>
      <c r="R133" s="73">
        <f t="shared" si="19"/>
        <v>0</v>
      </c>
      <c r="S133" s="62">
        <v>0</v>
      </c>
      <c r="T133" s="73">
        <f t="shared" si="21"/>
        <v>0</v>
      </c>
      <c r="U133" s="79"/>
    </row>
    <row r="134" spans="1:21" ht="30" x14ac:dyDescent="0.25">
      <c r="A134" s="245"/>
      <c r="B134" s="6" t="s">
        <v>248</v>
      </c>
      <c r="C134" s="129" t="s">
        <v>249</v>
      </c>
      <c r="D134" s="159">
        <v>111</v>
      </c>
      <c r="E134" s="154" t="s">
        <v>241</v>
      </c>
      <c r="F134" s="30">
        <v>350000000</v>
      </c>
      <c r="G134" s="128">
        <v>0</v>
      </c>
      <c r="H134" s="128">
        <f t="shared" si="20"/>
        <v>350000000</v>
      </c>
      <c r="I134" s="199" t="s">
        <v>743</v>
      </c>
      <c r="J134" s="205" t="s">
        <v>250</v>
      </c>
      <c r="K134" s="46"/>
      <c r="L134" s="46"/>
      <c r="M134" s="46"/>
      <c r="N134" s="46"/>
      <c r="O134" s="46"/>
      <c r="P134" s="128">
        <v>10</v>
      </c>
      <c r="Q134" s="53"/>
      <c r="R134" s="73">
        <f t="shared" si="19"/>
        <v>0</v>
      </c>
      <c r="S134" s="62"/>
      <c r="T134" s="73">
        <f t="shared" si="21"/>
        <v>0</v>
      </c>
      <c r="U134" s="79" t="s">
        <v>756</v>
      </c>
    </row>
    <row r="135" spans="1:21" ht="45.75" customHeight="1" x14ac:dyDescent="0.25">
      <c r="A135" s="245"/>
      <c r="B135" s="6" t="s">
        <v>251</v>
      </c>
      <c r="C135" s="129" t="s">
        <v>252</v>
      </c>
      <c r="D135" s="159">
        <v>111</v>
      </c>
      <c r="E135" s="154" t="s">
        <v>241</v>
      </c>
      <c r="F135" s="30">
        <v>606366924</v>
      </c>
      <c r="G135" s="128">
        <v>586355588</v>
      </c>
      <c r="H135" s="128">
        <f t="shared" si="20"/>
        <v>20011336</v>
      </c>
      <c r="I135" s="200"/>
      <c r="J135" s="214"/>
      <c r="K135" s="46"/>
      <c r="L135" s="46"/>
      <c r="M135" s="46"/>
      <c r="N135" s="46"/>
      <c r="O135" s="46"/>
      <c r="P135" s="46"/>
      <c r="Q135" s="131" t="s">
        <v>765</v>
      </c>
      <c r="R135" s="73">
        <f t="shared" si="19"/>
        <v>96.699797563496389</v>
      </c>
      <c r="S135" s="62">
        <v>25</v>
      </c>
      <c r="T135" s="73">
        <f t="shared" si="21"/>
        <v>24.174949390874097</v>
      </c>
      <c r="U135" s="79" t="s">
        <v>766</v>
      </c>
    </row>
    <row r="136" spans="1:21" ht="30" x14ac:dyDescent="0.25">
      <c r="A136" s="245"/>
      <c r="B136" s="6" t="s">
        <v>253</v>
      </c>
      <c r="C136" s="129" t="s">
        <v>254</v>
      </c>
      <c r="D136" s="159">
        <v>111</v>
      </c>
      <c r="E136" s="154" t="s">
        <v>241</v>
      </c>
      <c r="F136" s="30">
        <v>233200000</v>
      </c>
      <c r="G136" s="128">
        <v>0</v>
      </c>
      <c r="H136" s="128">
        <f t="shared" si="20"/>
        <v>233200000</v>
      </c>
      <c r="I136" s="200"/>
      <c r="J136" s="214"/>
      <c r="K136" s="46"/>
      <c r="L136" s="46"/>
      <c r="M136" s="46"/>
      <c r="N136" s="46"/>
      <c r="O136" s="46"/>
      <c r="P136" s="46"/>
      <c r="Q136" s="53"/>
      <c r="R136" s="73">
        <f t="shared" si="19"/>
        <v>0</v>
      </c>
      <c r="S136" s="62">
        <v>0</v>
      </c>
      <c r="T136" s="73">
        <f t="shared" si="21"/>
        <v>0</v>
      </c>
      <c r="U136" s="79" t="s">
        <v>757</v>
      </c>
    </row>
    <row r="137" spans="1:21" ht="45" x14ac:dyDescent="0.25">
      <c r="A137" s="245"/>
      <c r="B137" s="6" t="s">
        <v>255</v>
      </c>
      <c r="C137" s="129" t="s">
        <v>256</v>
      </c>
      <c r="D137" s="159">
        <v>111</v>
      </c>
      <c r="E137" s="154" t="s">
        <v>241</v>
      </c>
      <c r="F137" s="30">
        <v>300000000</v>
      </c>
      <c r="G137" s="128">
        <v>0</v>
      </c>
      <c r="H137" s="128">
        <f t="shared" si="20"/>
        <v>300000000</v>
      </c>
      <c r="I137" s="200"/>
      <c r="J137" s="214"/>
      <c r="K137" s="46"/>
      <c r="L137" s="46"/>
      <c r="M137" s="46"/>
      <c r="N137" s="46"/>
      <c r="O137" s="46"/>
      <c r="P137" s="46"/>
      <c r="Q137" s="53"/>
      <c r="R137" s="73">
        <f t="shared" si="19"/>
        <v>0</v>
      </c>
      <c r="S137" s="62">
        <v>0</v>
      </c>
      <c r="T137" s="73">
        <f t="shared" si="21"/>
        <v>0</v>
      </c>
      <c r="U137" s="79" t="s">
        <v>758</v>
      </c>
    </row>
    <row r="138" spans="1:21" ht="30" x14ac:dyDescent="0.25">
      <c r="A138" s="245"/>
      <c r="B138" s="6" t="s">
        <v>257</v>
      </c>
      <c r="C138" s="129" t="s">
        <v>258</v>
      </c>
      <c r="D138" s="159">
        <v>111</v>
      </c>
      <c r="E138" s="154" t="s">
        <v>241</v>
      </c>
      <c r="F138" s="30">
        <v>35000000</v>
      </c>
      <c r="G138" s="128">
        <v>0</v>
      </c>
      <c r="H138" s="128">
        <f t="shared" si="20"/>
        <v>35000000</v>
      </c>
      <c r="I138" s="200"/>
      <c r="J138" s="214"/>
      <c r="K138" s="46"/>
      <c r="L138" s="46"/>
      <c r="M138" s="46"/>
      <c r="N138" s="46"/>
      <c r="O138" s="46"/>
      <c r="P138" s="46"/>
      <c r="Q138" s="53"/>
      <c r="R138" s="73">
        <f t="shared" si="19"/>
        <v>0</v>
      </c>
      <c r="S138" s="62">
        <v>0</v>
      </c>
      <c r="T138" s="73">
        <f t="shared" si="21"/>
        <v>0</v>
      </c>
      <c r="U138" s="79"/>
    </row>
    <row r="139" spans="1:21" ht="63.75" customHeight="1" x14ac:dyDescent="0.25">
      <c r="A139" s="245"/>
      <c r="B139" s="6" t="s">
        <v>259</v>
      </c>
      <c r="C139" s="129" t="s">
        <v>260</v>
      </c>
      <c r="D139" s="159">
        <v>111</v>
      </c>
      <c r="E139" s="154" t="s">
        <v>241</v>
      </c>
      <c r="F139" s="30">
        <v>1125361332</v>
      </c>
      <c r="G139" s="128">
        <v>467966067</v>
      </c>
      <c r="H139" s="128">
        <f t="shared" si="20"/>
        <v>657395265</v>
      </c>
      <c r="I139" s="200"/>
      <c r="J139" s="214"/>
      <c r="K139" s="46"/>
      <c r="L139" s="46"/>
      <c r="M139" s="46"/>
      <c r="N139" s="46"/>
      <c r="O139" s="46"/>
      <c r="P139" s="46"/>
      <c r="Q139" s="53"/>
      <c r="R139" s="73">
        <f t="shared" si="19"/>
        <v>41.583627737442107</v>
      </c>
      <c r="S139" s="62">
        <v>0</v>
      </c>
      <c r="T139" s="73">
        <f t="shared" si="21"/>
        <v>0</v>
      </c>
      <c r="U139" s="79" t="s">
        <v>759</v>
      </c>
    </row>
    <row r="140" spans="1:21" ht="60" x14ac:dyDescent="0.25">
      <c r="A140" s="245"/>
      <c r="B140" s="6" t="s">
        <v>261</v>
      </c>
      <c r="C140" s="129" t="s">
        <v>262</v>
      </c>
      <c r="D140" s="159">
        <v>111</v>
      </c>
      <c r="E140" s="154" t="s">
        <v>263</v>
      </c>
      <c r="F140" s="30">
        <v>85500000</v>
      </c>
      <c r="G140" s="128">
        <v>0</v>
      </c>
      <c r="H140" s="128">
        <f t="shared" si="20"/>
        <v>85500000</v>
      </c>
      <c r="I140" s="201"/>
      <c r="J140" s="206"/>
      <c r="K140" s="46"/>
      <c r="L140" s="46"/>
      <c r="M140" s="46"/>
      <c r="N140" s="46"/>
      <c r="O140" s="46"/>
      <c r="P140" s="46"/>
      <c r="Q140" s="53"/>
      <c r="R140" s="73">
        <f t="shared" si="19"/>
        <v>0</v>
      </c>
      <c r="S140" s="62">
        <v>0</v>
      </c>
      <c r="T140" s="73">
        <f t="shared" si="21"/>
        <v>0</v>
      </c>
      <c r="U140" s="79" t="s">
        <v>735</v>
      </c>
    </row>
    <row r="141" spans="1:21" ht="150" x14ac:dyDescent="0.25">
      <c r="A141" s="245"/>
      <c r="B141" s="49" t="s">
        <v>264</v>
      </c>
      <c r="C141" s="149" t="s">
        <v>265</v>
      </c>
      <c r="D141" s="150">
        <v>111</v>
      </c>
      <c r="E141" s="151" t="s">
        <v>241</v>
      </c>
      <c r="F141" s="152">
        <v>375878510</v>
      </c>
      <c r="G141" s="50">
        <v>375878510</v>
      </c>
      <c r="H141" s="50">
        <f t="shared" si="20"/>
        <v>0</v>
      </c>
      <c r="I141" s="51"/>
      <c r="J141" s="82"/>
      <c r="K141" s="51"/>
      <c r="L141" s="51"/>
      <c r="M141" s="51"/>
      <c r="N141" s="51"/>
      <c r="O141" s="51"/>
      <c r="P141" s="51"/>
      <c r="Q141" s="52"/>
      <c r="R141" s="73">
        <f t="shared" si="19"/>
        <v>100</v>
      </c>
      <c r="S141" s="122">
        <v>0</v>
      </c>
      <c r="T141" s="73">
        <f t="shared" si="21"/>
        <v>0</v>
      </c>
      <c r="U141" s="79" t="s">
        <v>760</v>
      </c>
    </row>
    <row r="142" spans="1:21" ht="60" x14ac:dyDescent="0.25">
      <c r="A142" s="246"/>
      <c r="B142" s="49" t="s">
        <v>266</v>
      </c>
      <c r="C142" s="149" t="s">
        <v>267</v>
      </c>
      <c r="D142" s="150">
        <v>111</v>
      </c>
      <c r="E142" s="151" t="s">
        <v>241</v>
      </c>
      <c r="F142" s="152">
        <v>240600000</v>
      </c>
      <c r="G142" s="50">
        <v>0</v>
      </c>
      <c r="H142" s="50">
        <f t="shared" si="20"/>
        <v>240600000</v>
      </c>
      <c r="I142" s="54" t="s">
        <v>268</v>
      </c>
      <c r="J142" s="83" t="s">
        <v>269</v>
      </c>
      <c r="K142" s="51"/>
      <c r="L142" s="51"/>
      <c r="M142" s="51"/>
      <c r="N142" s="51"/>
      <c r="O142" s="51"/>
      <c r="P142" s="51"/>
      <c r="Q142" s="52"/>
      <c r="R142" s="73">
        <f t="shared" si="19"/>
        <v>0</v>
      </c>
      <c r="S142" s="62">
        <v>0</v>
      </c>
      <c r="T142" s="73">
        <f t="shared" si="21"/>
        <v>0</v>
      </c>
      <c r="U142" s="79"/>
    </row>
    <row r="143" spans="1:21" x14ac:dyDescent="0.25">
      <c r="A143" s="132"/>
      <c r="B143" s="133"/>
      <c r="C143" s="134"/>
      <c r="D143" s="135"/>
      <c r="E143" s="98"/>
      <c r="F143" s="70"/>
      <c r="G143" s="136"/>
      <c r="H143" s="136"/>
      <c r="I143" s="141"/>
      <c r="J143" s="143"/>
      <c r="K143" s="71"/>
      <c r="L143" s="71"/>
      <c r="M143" s="71"/>
      <c r="N143" s="71"/>
      <c r="O143" s="71"/>
      <c r="P143" s="71"/>
      <c r="Q143" s="144"/>
      <c r="R143" s="124"/>
      <c r="S143" s="141"/>
      <c r="T143" s="71"/>
      <c r="U143" s="72"/>
    </row>
    <row r="144" spans="1:21" ht="66" customHeight="1" x14ac:dyDescent="0.25">
      <c r="A144" s="244" t="s">
        <v>270</v>
      </c>
      <c r="B144" s="6" t="s">
        <v>271</v>
      </c>
      <c r="C144" s="129" t="s">
        <v>272</v>
      </c>
      <c r="D144" s="159">
        <v>211</v>
      </c>
      <c r="E144" s="154" t="s">
        <v>241</v>
      </c>
      <c r="F144" s="30">
        <v>189556618</v>
      </c>
      <c r="G144" s="64">
        <v>189556618</v>
      </c>
      <c r="H144" s="34">
        <f t="shared" si="20"/>
        <v>0</v>
      </c>
      <c r="I144" s="36" t="s">
        <v>273</v>
      </c>
      <c r="J144" s="79"/>
      <c r="K144" s="36"/>
      <c r="L144" s="36"/>
      <c r="M144" s="36"/>
      <c r="N144" s="36"/>
      <c r="O144" s="36"/>
      <c r="P144" s="36"/>
      <c r="Q144" s="37"/>
      <c r="R144" s="73">
        <f t="shared" si="19"/>
        <v>100</v>
      </c>
      <c r="S144" s="73">
        <v>100</v>
      </c>
      <c r="T144" s="73">
        <f t="shared" si="21"/>
        <v>100</v>
      </c>
      <c r="U144" s="39" t="s">
        <v>761</v>
      </c>
    </row>
    <row r="145" spans="1:21" ht="90" x14ac:dyDescent="0.25">
      <c r="A145" s="245"/>
      <c r="B145" s="49" t="s">
        <v>274</v>
      </c>
      <c r="C145" s="149" t="s">
        <v>275</v>
      </c>
      <c r="D145" s="150">
        <v>211</v>
      </c>
      <c r="E145" s="151" t="s">
        <v>241</v>
      </c>
      <c r="F145" s="152">
        <v>109843658</v>
      </c>
      <c r="G145" s="148">
        <v>48956036</v>
      </c>
      <c r="H145" s="66">
        <f t="shared" si="20"/>
        <v>60887622</v>
      </c>
      <c r="I145" s="252" t="s">
        <v>276</v>
      </c>
      <c r="J145" s="253" t="s">
        <v>277</v>
      </c>
      <c r="K145" s="55"/>
      <c r="L145" s="55"/>
      <c r="M145" s="55"/>
      <c r="N145" s="55"/>
      <c r="O145" s="55"/>
      <c r="P145" s="55"/>
      <c r="Q145" s="56"/>
      <c r="R145" s="73">
        <f t="shared" si="19"/>
        <v>44.568832549258332</v>
      </c>
      <c r="S145" s="73">
        <v>35</v>
      </c>
      <c r="T145" s="73">
        <f t="shared" si="21"/>
        <v>15.599091392240416</v>
      </c>
      <c r="U145" s="79" t="s">
        <v>772</v>
      </c>
    </row>
    <row r="146" spans="1:21" ht="45" x14ac:dyDescent="0.25">
      <c r="A146" s="245"/>
      <c r="B146" s="49" t="s">
        <v>278</v>
      </c>
      <c r="C146" s="149" t="s">
        <v>279</v>
      </c>
      <c r="D146" s="150">
        <v>211</v>
      </c>
      <c r="E146" s="151" t="s">
        <v>241</v>
      </c>
      <c r="F146" s="152">
        <v>375217101</v>
      </c>
      <c r="G146" s="55">
        <v>0</v>
      </c>
      <c r="H146" s="66">
        <f t="shared" si="20"/>
        <v>375217101</v>
      </c>
      <c r="I146" s="252"/>
      <c r="J146" s="253"/>
      <c r="K146" s="55"/>
      <c r="L146" s="55"/>
      <c r="M146" s="55"/>
      <c r="N146" s="55"/>
      <c r="O146" s="55"/>
      <c r="P146" s="55"/>
      <c r="Q146" s="56"/>
      <c r="R146" s="73">
        <f t="shared" si="19"/>
        <v>0</v>
      </c>
      <c r="S146" s="73">
        <v>0</v>
      </c>
      <c r="T146" s="73">
        <f t="shared" si="21"/>
        <v>0</v>
      </c>
      <c r="U146" s="36"/>
    </row>
    <row r="147" spans="1:21" ht="30" x14ac:dyDescent="0.25">
      <c r="A147" s="245"/>
      <c r="B147" s="49" t="s">
        <v>280</v>
      </c>
      <c r="C147" s="149" t="s">
        <v>281</v>
      </c>
      <c r="D147" s="150">
        <v>211</v>
      </c>
      <c r="E147" s="151" t="s">
        <v>241</v>
      </c>
      <c r="F147" s="152">
        <v>340000000</v>
      </c>
      <c r="G147" s="66">
        <v>186695</v>
      </c>
      <c r="H147" s="66">
        <f t="shared" si="20"/>
        <v>339813305</v>
      </c>
      <c r="I147" s="252"/>
      <c r="J147" s="253"/>
      <c r="K147" s="55"/>
      <c r="L147" s="55"/>
      <c r="M147" s="55"/>
      <c r="N147" s="55"/>
      <c r="O147" s="55"/>
      <c r="P147" s="55"/>
      <c r="Q147" s="56"/>
      <c r="R147" s="73">
        <f t="shared" si="19"/>
        <v>5.4910294117647064E-2</v>
      </c>
      <c r="S147" s="73">
        <v>0</v>
      </c>
      <c r="T147" s="73">
        <f t="shared" si="21"/>
        <v>0</v>
      </c>
      <c r="U147" s="36"/>
    </row>
    <row r="148" spans="1:21" ht="25.5" x14ac:dyDescent="0.25">
      <c r="A148" s="245"/>
      <c r="B148" s="49" t="s">
        <v>282</v>
      </c>
      <c r="C148" s="149" t="s">
        <v>283</v>
      </c>
      <c r="D148" s="150">
        <v>211</v>
      </c>
      <c r="E148" s="151" t="s">
        <v>241</v>
      </c>
      <c r="F148" s="152">
        <v>30741545</v>
      </c>
      <c r="G148" s="67">
        <v>0</v>
      </c>
      <c r="H148" s="66">
        <f t="shared" si="20"/>
        <v>30741545</v>
      </c>
      <c r="I148" s="252"/>
      <c r="J148" s="253"/>
      <c r="K148" s="55"/>
      <c r="L148" s="55"/>
      <c r="M148" s="55"/>
      <c r="N148" s="55"/>
      <c r="O148" s="55"/>
      <c r="P148" s="55"/>
      <c r="Q148" s="56"/>
      <c r="R148" s="73">
        <f t="shared" si="19"/>
        <v>0</v>
      </c>
      <c r="S148" s="73">
        <v>0</v>
      </c>
      <c r="T148" s="73">
        <f t="shared" si="21"/>
        <v>0</v>
      </c>
      <c r="U148" s="36"/>
    </row>
    <row r="149" spans="1:21" ht="36" x14ac:dyDescent="0.25">
      <c r="A149" s="245"/>
      <c r="B149" s="49" t="s">
        <v>284</v>
      </c>
      <c r="C149" s="149" t="s">
        <v>285</v>
      </c>
      <c r="D149" s="150">
        <v>211</v>
      </c>
      <c r="E149" s="151" t="s">
        <v>286</v>
      </c>
      <c r="F149" s="152">
        <v>40775114</v>
      </c>
      <c r="G149" s="66">
        <v>6472234</v>
      </c>
      <c r="H149" s="66">
        <f t="shared" si="20"/>
        <v>34302880</v>
      </c>
      <c r="I149" s="252"/>
      <c r="J149" s="253"/>
      <c r="K149" s="55"/>
      <c r="L149" s="55"/>
      <c r="M149" s="55"/>
      <c r="N149" s="55"/>
      <c r="O149" s="55"/>
      <c r="P149" s="55"/>
      <c r="Q149" s="56"/>
      <c r="R149" s="73">
        <f t="shared" si="19"/>
        <v>15.873000379594279</v>
      </c>
      <c r="S149" s="73">
        <v>0</v>
      </c>
      <c r="T149" s="73">
        <f t="shared" si="21"/>
        <v>0</v>
      </c>
      <c r="U149" s="36"/>
    </row>
    <row r="150" spans="1:21" ht="45" x14ac:dyDescent="0.25">
      <c r="A150" s="245"/>
      <c r="B150" s="49" t="s">
        <v>287</v>
      </c>
      <c r="C150" s="149" t="s">
        <v>288</v>
      </c>
      <c r="D150" s="150">
        <v>211</v>
      </c>
      <c r="E150" s="151" t="s">
        <v>241</v>
      </c>
      <c r="F150" s="152">
        <v>92524043</v>
      </c>
      <c r="G150" s="66">
        <v>0</v>
      </c>
      <c r="H150" s="66">
        <f t="shared" si="20"/>
        <v>92524043</v>
      </c>
      <c r="I150" s="252"/>
      <c r="J150" s="253"/>
      <c r="K150" s="55"/>
      <c r="L150" s="55"/>
      <c r="M150" s="55"/>
      <c r="N150" s="55"/>
      <c r="O150" s="55"/>
      <c r="P150" s="55"/>
      <c r="Q150" s="56"/>
      <c r="R150" s="73">
        <f t="shared" si="19"/>
        <v>0</v>
      </c>
      <c r="S150" s="73">
        <v>0</v>
      </c>
      <c r="T150" s="73">
        <f t="shared" si="21"/>
        <v>0</v>
      </c>
      <c r="U150" s="36"/>
    </row>
    <row r="151" spans="1:21" ht="45" x14ac:dyDescent="0.25">
      <c r="A151" s="245"/>
      <c r="B151" s="6" t="s">
        <v>289</v>
      </c>
      <c r="C151" s="129" t="s">
        <v>290</v>
      </c>
      <c r="D151" s="159">
        <v>211</v>
      </c>
      <c r="E151" s="154" t="s">
        <v>241</v>
      </c>
      <c r="F151" s="30">
        <v>244800000</v>
      </c>
      <c r="G151" s="30">
        <v>244800000</v>
      </c>
      <c r="H151" s="65">
        <f t="shared" si="20"/>
        <v>0</v>
      </c>
      <c r="I151" s="36"/>
      <c r="J151" s="79"/>
      <c r="K151" s="36"/>
      <c r="L151" s="36"/>
      <c r="M151" s="36"/>
      <c r="N151" s="36"/>
      <c r="O151" s="36"/>
      <c r="P151" s="36"/>
      <c r="Q151" s="37"/>
      <c r="R151" s="73">
        <f t="shared" si="19"/>
        <v>100</v>
      </c>
      <c r="S151" s="62">
        <v>40</v>
      </c>
      <c r="T151" s="73">
        <f t="shared" si="21"/>
        <v>40</v>
      </c>
      <c r="U151" s="79" t="s">
        <v>762</v>
      </c>
    </row>
    <row r="152" spans="1:21" ht="23.25" customHeight="1" x14ac:dyDescent="0.25">
      <c r="A152" s="245"/>
      <c r="B152" s="6" t="s">
        <v>291</v>
      </c>
      <c r="C152" s="129" t="s">
        <v>292</v>
      </c>
      <c r="D152" s="159">
        <v>211</v>
      </c>
      <c r="E152" s="154" t="s">
        <v>241</v>
      </c>
      <c r="F152" s="30">
        <v>346985280</v>
      </c>
      <c r="G152" s="65">
        <v>46000000</v>
      </c>
      <c r="H152" s="65">
        <f t="shared" si="20"/>
        <v>300985280</v>
      </c>
      <c r="I152" s="57" t="s">
        <v>293</v>
      </c>
      <c r="J152" s="61" t="s">
        <v>294</v>
      </c>
      <c r="K152" s="36"/>
      <c r="L152" s="36"/>
      <c r="M152" s="36"/>
      <c r="N152" s="36"/>
      <c r="O152" s="36"/>
      <c r="P152" s="36"/>
      <c r="Q152" s="37"/>
      <c r="R152" s="73">
        <f t="shared" si="19"/>
        <v>13.257046523702677</v>
      </c>
      <c r="S152" s="73">
        <v>5</v>
      </c>
      <c r="T152" s="73">
        <f t="shared" si="21"/>
        <v>0.6628523261851339</v>
      </c>
      <c r="U152" s="79" t="s">
        <v>771</v>
      </c>
    </row>
    <row r="153" spans="1:21" ht="30" x14ac:dyDescent="0.25">
      <c r="A153" s="245"/>
      <c r="B153" s="6" t="s">
        <v>295</v>
      </c>
      <c r="C153" s="129" t="s">
        <v>296</v>
      </c>
      <c r="D153" s="159">
        <v>211</v>
      </c>
      <c r="E153" s="154" t="s">
        <v>297</v>
      </c>
      <c r="F153" s="30">
        <v>4200000</v>
      </c>
      <c r="G153" s="65">
        <v>0</v>
      </c>
      <c r="H153" s="65">
        <f t="shared" si="20"/>
        <v>4200000</v>
      </c>
      <c r="I153" s="57" t="s">
        <v>298</v>
      </c>
      <c r="J153" s="61" t="s">
        <v>299</v>
      </c>
      <c r="K153" s="36"/>
      <c r="L153" s="36"/>
      <c r="M153" s="36"/>
      <c r="N153" s="36"/>
      <c r="O153" s="36"/>
      <c r="P153" s="36"/>
      <c r="Q153" s="37"/>
      <c r="R153" s="73">
        <f t="shared" si="19"/>
        <v>0</v>
      </c>
      <c r="S153" s="73">
        <v>0</v>
      </c>
      <c r="T153" s="73">
        <f t="shared" si="21"/>
        <v>0</v>
      </c>
      <c r="U153" s="36" t="s">
        <v>736</v>
      </c>
    </row>
    <row r="154" spans="1:21" ht="30" x14ac:dyDescent="0.25">
      <c r="A154" s="245"/>
      <c r="B154" s="6" t="s">
        <v>300</v>
      </c>
      <c r="C154" s="129" t="s">
        <v>301</v>
      </c>
      <c r="D154" s="159">
        <v>211</v>
      </c>
      <c r="E154" s="154" t="s">
        <v>241</v>
      </c>
      <c r="F154" s="30">
        <v>239816980</v>
      </c>
      <c r="G154" s="30">
        <v>239816980</v>
      </c>
      <c r="H154" s="65">
        <f t="shared" si="20"/>
        <v>0</v>
      </c>
      <c r="I154" s="57" t="s">
        <v>302</v>
      </c>
      <c r="J154" s="61" t="s">
        <v>303</v>
      </c>
      <c r="K154" s="36"/>
      <c r="L154" s="36"/>
      <c r="M154" s="36"/>
      <c r="N154" s="36"/>
      <c r="O154" s="36"/>
      <c r="P154" s="36"/>
      <c r="Q154" s="37"/>
      <c r="R154" s="73">
        <f t="shared" si="19"/>
        <v>100</v>
      </c>
      <c r="S154" s="73">
        <v>100</v>
      </c>
      <c r="T154" s="73">
        <f t="shared" si="21"/>
        <v>100</v>
      </c>
      <c r="U154" s="79" t="s">
        <v>763</v>
      </c>
    </row>
    <row r="155" spans="1:21" ht="72" x14ac:dyDescent="0.25">
      <c r="A155" s="245"/>
      <c r="B155" s="6" t="s">
        <v>304</v>
      </c>
      <c r="C155" s="129" t="s">
        <v>305</v>
      </c>
      <c r="D155" s="159">
        <v>211</v>
      </c>
      <c r="E155" s="154" t="s">
        <v>306</v>
      </c>
      <c r="F155" s="30">
        <v>70414416</v>
      </c>
      <c r="G155" s="30">
        <v>20204410</v>
      </c>
      <c r="H155" s="65">
        <f t="shared" si="20"/>
        <v>50210006</v>
      </c>
      <c r="I155" s="57" t="s">
        <v>307</v>
      </c>
      <c r="J155" s="61" t="s">
        <v>308</v>
      </c>
      <c r="K155" s="36"/>
      <c r="L155" s="36"/>
      <c r="M155" s="36"/>
      <c r="N155" s="36"/>
      <c r="O155" s="36"/>
      <c r="P155" s="36"/>
      <c r="Q155" s="37"/>
      <c r="R155" s="73">
        <f t="shared" si="19"/>
        <v>28.693570362069039</v>
      </c>
      <c r="S155" s="73">
        <v>0</v>
      </c>
      <c r="T155" s="73">
        <f t="shared" si="21"/>
        <v>0</v>
      </c>
      <c r="U155" s="36"/>
    </row>
    <row r="156" spans="1:21" ht="60" x14ac:dyDescent="0.25">
      <c r="A156" s="245"/>
      <c r="B156" s="6" t="s">
        <v>309</v>
      </c>
      <c r="C156" s="129" t="s">
        <v>310</v>
      </c>
      <c r="D156" s="159">
        <v>211</v>
      </c>
      <c r="E156" s="154" t="s">
        <v>241</v>
      </c>
      <c r="F156" s="30">
        <v>200000000</v>
      </c>
      <c r="G156" s="30">
        <v>102769040</v>
      </c>
      <c r="H156" s="65">
        <f t="shared" si="20"/>
        <v>97230960</v>
      </c>
      <c r="I156" s="36"/>
      <c r="J156" s="79"/>
      <c r="K156" s="36"/>
      <c r="L156" s="36"/>
      <c r="M156" s="36"/>
      <c r="N156" s="36"/>
      <c r="O156" s="36"/>
      <c r="P156" s="36"/>
      <c r="Q156" s="37"/>
      <c r="R156" s="73">
        <f t="shared" si="19"/>
        <v>51.384520000000002</v>
      </c>
      <c r="S156" s="73">
        <v>35</v>
      </c>
      <c r="T156" s="73">
        <f t="shared" si="21"/>
        <v>17.984582</v>
      </c>
      <c r="U156" s="79" t="s">
        <v>764</v>
      </c>
    </row>
    <row r="157" spans="1:21" ht="48" x14ac:dyDescent="0.25">
      <c r="A157" s="245"/>
      <c r="B157" s="6" t="s">
        <v>311</v>
      </c>
      <c r="C157" s="129" t="s">
        <v>312</v>
      </c>
      <c r="D157" s="159">
        <v>211</v>
      </c>
      <c r="E157" s="154" t="s">
        <v>313</v>
      </c>
      <c r="F157" s="30">
        <v>322589834</v>
      </c>
      <c r="G157" s="30">
        <v>683305</v>
      </c>
      <c r="H157" s="65">
        <f t="shared" si="20"/>
        <v>321906529</v>
      </c>
      <c r="I157" s="57" t="s">
        <v>314</v>
      </c>
      <c r="J157" s="61" t="s">
        <v>315</v>
      </c>
      <c r="K157" s="36"/>
      <c r="L157" s="36"/>
      <c r="M157" s="36"/>
      <c r="N157" s="36"/>
      <c r="O157" s="36"/>
      <c r="P157" s="36"/>
      <c r="Q157" s="37"/>
      <c r="R157" s="73">
        <f t="shared" si="19"/>
        <v>0.21181851626483678</v>
      </c>
      <c r="S157" s="73">
        <v>0</v>
      </c>
      <c r="T157" s="73">
        <f t="shared" si="21"/>
        <v>0</v>
      </c>
      <c r="U157" s="36"/>
    </row>
    <row r="158" spans="1:21" ht="45" x14ac:dyDescent="0.25">
      <c r="A158" s="245"/>
      <c r="B158" s="6" t="s">
        <v>316</v>
      </c>
      <c r="C158" s="129" t="s">
        <v>317</v>
      </c>
      <c r="D158" s="159">
        <v>211</v>
      </c>
      <c r="E158" s="154" t="s">
        <v>318</v>
      </c>
      <c r="F158" s="30">
        <v>8000000</v>
      </c>
      <c r="G158" s="30">
        <v>3525240</v>
      </c>
      <c r="H158" s="65">
        <f t="shared" si="20"/>
        <v>4474760</v>
      </c>
      <c r="I158" s="36"/>
      <c r="J158" s="79"/>
      <c r="K158" s="36"/>
      <c r="L158" s="36"/>
      <c r="M158" s="36"/>
      <c r="N158" s="36"/>
      <c r="O158" s="36"/>
      <c r="P158" s="36"/>
      <c r="Q158" s="37"/>
      <c r="R158" s="73">
        <f t="shared" si="19"/>
        <v>44.0655</v>
      </c>
      <c r="S158" s="73">
        <v>60</v>
      </c>
      <c r="T158" s="73">
        <f t="shared" si="21"/>
        <v>26.439299999999999</v>
      </c>
      <c r="U158" s="79" t="s">
        <v>741</v>
      </c>
    </row>
    <row r="159" spans="1:21" ht="30" x14ac:dyDescent="0.25">
      <c r="A159" s="245"/>
      <c r="B159" s="6" t="s">
        <v>319</v>
      </c>
      <c r="C159" s="129" t="s">
        <v>320</v>
      </c>
      <c r="D159" s="159">
        <v>211</v>
      </c>
      <c r="E159" s="154" t="s">
        <v>241</v>
      </c>
      <c r="F159" s="30">
        <v>235530452</v>
      </c>
      <c r="G159" s="30">
        <v>114695679</v>
      </c>
      <c r="H159" s="65">
        <f t="shared" si="20"/>
        <v>120834773</v>
      </c>
      <c r="I159" s="36"/>
      <c r="J159" s="79"/>
      <c r="K159" s="36"/>
      <c r="L159" s="36"/>
      <c r="M159" s="36"/>
      <c r="N159" s="36"/>
      <c r="O159" s="36"/>
      <c r="P159" s="36"/>
      <c r="Q159" s="37"/>
      <c r="R159" s="73">
        <f t="shared" si="19"/>
        <v>48.696751535126339</v>
      </c>
      <c r="S159" s="73">
        <v>51</v>
      </c>
      <c r="T159" s="73">
        <f t="shared" si="21"/>
        <v>24.835343282914433</v>
      </c>
      <c r="U159" s="36" t="s">
        <v>767</v>
      </c>
    </row>
    <row r="160" spans="1:21" ht="45" x14ac:dyDescent="0.25">
      <c r="A160" s="245"/>
      <c r="B160" s="6" t="s">
        <v>321</v>
      </c>
      <c r="C160" s="129" t="s">
        <v>322</v>
      </c>
      <c r="D160" s="159">
        <v>211</v>
      </c>
      <c r="E160" s="154" t="s">
        <v>323</v>
      </c>
      <c r="F160" s="30">
        <v>5000000</v>
      </c>
      <c r="G160" s="30">
        <v>0</v>
      </c>
      <c r="H160" s="65">
        <f t="shared" si="20"/>
        <v>5000000</v>
      </c>
      <c r="I160" s="36"/>
      <c r="J160" s="79"/>
      <c r="K160" s="36"/>
      <c r="L160" s="36"/>
      <c r="M160" s="36"/>
      <c r="N160" s="36"/>
      <c r="O160" s="36"/>
      <c r="P160" s="36"/>
      <c r="Q160" s="37"/>
      <c r="R160" s="73">
        <f t="shared" si="19"/>
        <v>0</v>
      </c>
      <c r="S160" s="73">
        <v>0</v>
      </c>
      <c r="T160" s="73">
        <f t="shared" si="21"/>
        <v>0</v>
      </c>
      <c r="U160" s="36"/>
    </row>
    <row r="161" spans="1:21" ht="72" x14ac:dyDescent="0.25">
      <c r="A161" s="245"/>
      <c r="B161" s="6" t="s">
        <v>324</v>
      </c>
      <c r="C161" s="129" t="s">
        <v>325</v>
      </c>
      <c r="D161" s="159">
        <v>211</v>
      </c>
      <c r="E161" s="154" t="s">
        <v>326</v>
      </c>
      <c r="F161" s="30">
        <v>41150112</v>
      </c>
      <c r="G161" s="30">
        <v>4213724</v>
      </c>
      <c r="H161" s="65">
        <f t="shared" si="20"/>
        <v>36936388</v>
      </c>
      <c r="I161" s="36"/>
      <c r="J161" s="79"/>
      <c r="K161" s="36"/>
      <c r="L161" s="36"/>
      <c r="M161" s="36"/>
      <c r="N161" s="36"/>
      <c r="O161" s="36"/>
      <c r="P161" s="36"/>
      <c r="Q161" s="37"/>
      <c r="R161" s="73">
        <f t="shared" si="19"/>
        <v>10.239884644785414</v>
      </c>
      <c r="S161" s="73">
        <v>20</v>
      </c>
      <c r="T161" s="73">
        <f t="shared" si="21"/>
        <v>2.0479769289570826</v>
      </c>
      <c r="U161" s="36"/>
    </row>
    <row r="162" spans="1:21" ht="25.5" x14ac:dyDescent="0.25">
      <c r="A162" s="246"/>
      <c r="B162" s="6" t="s">
        <v>327</v>
      </c>
      <c r="C162" s="129" t="s">
        <v>328</v>
      </c>
      <c r="D162" s="159">
        <v>211</v>
      </c>
      <c r="E162" s="154" t="s">
        <v>241</v>
      </c>
      <c r="F162" s="30">
        <v>1000000000</v>
      </c>
      <c r="G162" s="30">
        <v>0</v>
      </c>
      <c r="H162" s="65">
        <f t="shared" si="20"/>
        <v>1000000000</v>
      </c>
      <c r="I162" s="36"/>
      <c r="J162" s="79"/>
      <c r="K162" s="36"/>
      <c r="L162" s="36"/>
      <c r="M162" s="36"/>
      <c r="N162" s="36"/>
      <c r="O162" s="36"/>
      <c r="P162" s="36"/>
      <c r="Q162" s="37"/>
      <c r="R162" s="73">
        <f t="shared" si="19"/>
        <v>0</v>
      </c>
      <c r="S162" s="73">
        <v>0</v>
      </c>
      <c r="T162" s="73">
        <f t="shared" si="21"/>
        <v>0</v>
      </c>
      <c r="U162" s="36"/>
    </row>
    <row r="163" spans="1:21" x14ac:dyDescent="0.25">
      <c r="A163" s="132"/>
      <c r="B163" s="133"/>
      <c r="C163" s="134"/>
      <c r="D163" s="135"/>
      <c r="E163" s="98"/>
      <c r="F163" s="70"/>
      <c r="G163" s="70"/>
      <c r="H163" s="145"/>
      <c r="I163" s="146"/>
      <c r="J163" s="147"/>
      <c r="K163" s="71"/>
      <c r="L163" s="71"/>
      <c r="M163" s="71"/>
      <c r="N163" s="71"/>
      <c r="O163" s="71"/>
      <c r="P163" s="71"/>
      <c r="Q163" s="144"/>
      <c r="R163" s="124"/>
      <c r="S163" s="124"/>
      <c r="T163" s="71"/>
      <c r="U163" s="71"/>
    </row>
    <row r="164" spans="1:21" ht="45" x14ac:dyDescent="0.25">
      <c r="A164" s="244" t="s">
        <v>90</v>
      </c>
      <c r="B164" s="6" t="s">
        <v>329</v>
      </c>
      <c r="C164" s="129" t="s">
        <v>330</v>
      </c>
      <c r="D164" s="159">
        <v>510</v>
      </c>
      <c r="E164" s="154" t="s">
        <v>331</v>
      </c>
      <c r="F164" s="30">
        <v>86500000</v>
      </c>
      <c r="G164" s="30">
        <v>50417690</v>
      </c>
      <c r="H164" s="65">
        <f t="shared" si="20"/>
        <v>36082310</v>
      </c>
      <c r="I164" s="207">
        <v>1</v>
      </c>
      <c r="J164" s="249">
        <v>1</v>
      </c>
      <c r="K164" s="36"/>
      <c r="L164" s="36"/>
      <c r="M164" s="36"/>
      <c r="N164" s="36"/>
      <c r="O164" s="36"/>
      <c r="P164" s="31">
        <v>50</v>
      </c>
      <c r="Q164" s="37"/>
      <c r="R164" s="73">
        <f t="shared" si="19"/>
        <v>58.286346820809257</v>
      </c>
      <c r="S164" s="73">
        <v>50</v>
      </c>
      <c r="T164" s="73">
        <f t="shared" si="21"/>
        <v>29.143173410404628</v>
      </c>
      <c r="U164" s="79" t="s">
        <v>744</v>
      </c>
    </row>
    <row r="165" spans="1:21" ht="60" x14ac:dyDescent="0.25">
      <c r="A165" s="245"/>
      <c r="B165" s="6" t="s">
        <v>332</v>
      </c>
      <c r="C165" s="129" t="s">
        <v>333</v>
      </c>
      <c r="D165" s="159">
        <v>510</v>
      </c>
      <c r="E165" s="154" t="s">
        <v>331</v>
      </c>
      <c r="F165" s="30">
        <v>10000000</v>
      </c>
      <c r="G165" s="30">
        <v>0</v>
      </c>
      <c r="H165" s="65">
        <f t="shared" si="20"/>
        <v>10000000</v>
      </c>
      <c r="I165" s="200"/>
      <c r="J165" s="214"/>
      <c r="K165" s="36"/>
      <c r="L165" s="36"/>
      <c r="M165" s="36"/>
      <c r="N165" s="36"/>
      <c r="O165" s="36"/>
      <c r="P165" s="31">
        <v>35</v>
      </c>
      <c r="Q165" s="37"/>
      <c r="R165" s="73">
        <f t="shared" si="19"/>
        <v>0</v>
      </c>
      <c r="S165" s="73">
        <v>35</v>
      </c>
      <c r="T165" s="73">
        <f t="shared" si="21"/>
        <v>0</v>
      </c>
      <c r="U165" s="38" t="s">
        <v>745</v>
      </c>
    </row>
    <row r="166" spans="1:21" ht="174.75" customHeight="1" x14ac:dyDescent="0.25">
      <c r="A166" s="245"/>
      <c r="B166" s="6" t="s">
        <v>334</v>
      </c>
      <c r="C166" s="129" t="s">
        <v>335</v>
      </c>
      <c r="D166" s="159">
        <v>510</v>
      </c>
      <c r="E166" s="154" t="s">
        <v>336</v>
      </c>
      <c r="F166" s="30">
        <v>8000000</v>
      </c>
      <c r="G166" s="30">
        <v>0</v>
      </c>
      <c r="H166" s="65">
        <f t="shared" si="20"/>
        <v>8000000</v>
      </c>
      <c r="I166" s="200"/>
      <c r="J166" s="214"/>
      <c r="K166" s="36"/>
      <c r="L166" s="36"/>
      <c r="M166" s="36"/>
      <c r="N166" s="36"/>
      <c r="O166" s="36"/>
      <c r="P166" s="31">
        <v>55</v>
      </c>
      <c r="Q166" s="37"/>
      <c r="R166" s="73">
        <f t="shared" si="19"/>
        <v>0</v>
      </c>
      <c r="S166" s="73">
        <v>55</v>
      </c>
      <c r="T166" s="73">
        <f t="shared" si="21"/>
        <v>0</v>
      </c>
      <c r="U166" s="79" t="s">
        <v>481</v>
      </c>
    </row>
    <row r="167" spans="1:21" ht="45" x14ac:dyDescent="0.25">
      <c r="A167" s="245"/>
      <c r="B167" s="6" t="s">
        <v>337</v>
      </c>
      <c r="C167" s="129" t="s">
        <v>338</v>
      </c>
      <c r="D167" s="159">
        <v>510</v>
      </c>
      <c r="E167" s="154" t="s">
        <v>331</v>
      </c>
      <c r="F167" s="30">
        <v>8000000</v>
      </c>
      <c r="G167" s="30">
        <v>0</v>
      </c>
      <c r="H167" s="65">
        <f t="shared" si="20"/>
        <v>8000000</v>
      </c>
      <c r="I167" s="200"/>
      <c r="J167" s="214"/>
      <c r="K167" s="36"/>
      <c r="L167" s="36"/>
      <c r="M167" s="36"/>
      <c r="N167" s="36"/>
      <c r="O167" s="36"/>
      <c r="P167" s="36"/>
      <c r="Q167" s="37"/>
      <c r="R167" s="73">
        <f t="shared" si="19"/>
        <v>0</v>
      </c>
      <c r="S167" s="73">
        <v>0</v>
      </c>
      <c r="T167" s="73">
        <f t="shared" si="21"/>
        <v>0</v>
      </c>
      <c r="U167" s="79" t="s">
        <v>746</v>
      </c>
    </row>
    <row r="168" spans="1:21" ht="60" x14ac:dyDescent="0.25">
      <c r="A168" s="246"/>
      <c r="B168" s="6" t="s">
        <v>339</v>
      </c>
      <c r="C168" s="129" t="s">
        <v>340</v>
      </c>
      <c r="D168" s="159">
        <v>510</v>
      </c>
      <c r="E168" s="154" t="s">
        <v>331</v>
      </c>
      <c r="F168" s="30">
        <v>107000000</v>
      </c>
      <c r="G168" s="30">
        <v>32314767</v>
      </c>
      <c r="H168" s="65">
        <f t="shared" si="20"/>
        <v>74685233</v>
      </c>
      <c r="I168" s="201"/>
      <c r="J168" s="206"/>
      <c r="K168" s="36"/>
      <c r="L168" s="36">
        <v>10</v>
      </c>
      <c r="M168" s="36"/>
      <c r="N168" s="36">
        <v>10</v>
      </c>
      <c r="O168" s="36"/>
      <c r="P168" s="36">
        <v>10</v>
      </c>
      <c r="Q168" s="37">
        <v>30</v>
      </c>
      <c r="R168" s="73">
        <f t="shared" si="19"/>
        <v>30.200716822429907</v>
      </c>
      <c r="S168" s="73">
        <v>60</v>
      </c>
      <c r="T168" s="73">
        <f t="shared" si="21"/>
        <v>18.120430093457944</v>
      </c>
      <c r="U168" s="79" t="s">
        <v>747</v>
      </c>
    </row>
    <row r="169" spans="1:21" ht="84" x14ac:dyDescent="0.25">
      <c r="A169" s="159" t="s">
        <v>341</v>
      </c>
      <c r="B169" s="6" t="s">
        <v>342</v>
      </c>
      <c r="C169" s="129" t="s">
        <v>343</v>
      </c>
      <c r="D169" s="159">
        <v>510</v>
      </c>
      <c r="E169" s="154" t="s">
        <v>184</v>
      </c>
      <c r="F169" s="30">
        <v>80000000</v>
      </c>
      <c r="G169" s="30">
        <v>51296950</v>
      </c>
      <c r="H169" s="65">
        <f t="shared" si="20"/>
        <v>28703050</v>
      </c>
      <c r="I169" s="58">
        <v>0</v>
      </c>
      <c r="J169" s="84">
        <v>0.3</v>
      </c>
      <c r="K169" s="36"/>
      <c r="L169" s="36"/>
      <c r="M169" s="36"/>
      <c r="N169" s="36"/>
      <c r="O169" s="36"/>
      <c r="P169" s="36"/>
      <c r="Q169" s="37"/>
      <c r="R169" s="73">
        <f t="shared" si="19"/>
        <v>64.121187500000005</v>
      </c>
      <c r="S169" s="73">
        <v>100</v>
      </c>
      <c r="T169" s="73">
        <f t="shared" si="21"/>
        <v>64.121187500000005</v>
      </c>
      <c r="U169" s="34" t="s">
        <v>768</v>
      </c>
    </row>
    <row r="170" spans="1:21" x14ac:dyDescent="0.25">
      <c r="A170" s="244" t="s">
        <v>92</v>
      </c>
      <c r="B170" s="6" t="s">
        <v>344</v>
      </c>
      <c r="C170" s="129" t="s">
        <v>345</v>
      </c>
      <c r="D170" s="159">
        <v>510</v>
      </c>
      <c r="E170" s="154" t="s">
        <v>241</v>
      </c>
      <c r="F170" s="30">
        <v>1000000</v>
      </c>
      <c r="G170" s="30">
        <v>0</v>
      </c>
      <c r="H170" s="65">
        <f t="shared" si="20"/>
        <v>1000000</v>
      </c>
      <c r="I170" s="31">
        <v>0</v>
      </c>
      <c r="J170" s="84">
        <v>1</v>
      </c>
      <c r="K170" s="36"/>
      <c r="L170" s="36"/>
      <c r="M170" s="36"/>
      <c r="N170" s="36"/>
      <c r="O170" s="36"/>
      <c r="P170" s="36"/>
      <c r="Q170" s="37"/>
      <c r="R170" s="73">
        <f t="shared" si="19"/>
        <v>0</v>
      </c>
      <c r="S170" s="73">
        <v>0</v>
      </c>
      <c r="T170" s="73">
        <f t="shared" si="21"/>
        <v>0</v>
      </c>
      <c r="U170" s="36"/>
    </row>
    <row r="171" spans="1:21" x14ac:dyDescent="0.25">
      <c r="A171" s="245"/>
      <c r="B171" s="6" t="s">
        <v>346</v>
      </c>
      <c r="C171" s="129" t="s">
        <v>347</v>
      </c>
      <c r="D171" s="159">
        <v>510</v>
      </c>
      <c r="E171" s="154" t="s">
        <v>241</v>
      </c>
      <c r="F171" s="30">
        <v>5000000</v>
      </c>
      <c r="G171" s="30">
        <v>0</v>
      </c>
      <c r="H171" s="65">
        <f t="shared" si="20"/>
        <v>5000000</v>
      </c>
      <c r="I171" s="31"/>
      <c r="J171" s="249">
        <v>0.1</v>
      </c>
      <c r="K171" s="36"/>
      <c r="L171" s="36"/>
      <c r="M171" s="36"/>
      <c r="N171" s="36"/>
      <c r="O171" s="36"/>
      <c r="P171" s="36"/>
      <c r="Q171" s="37"/>
      <c r="R171" s="73">
        <f t="shared" si="19"/>
        <v>0</v>
      </c>
      <c r="S171" s="73">
        <v>0</v>
      </c>
      <c r="T171" s="73">
        <f t="shared" si="21"/>
        <v>0</v>
      </c>
      <c r="U171" s="36"/>
    </row>
    <row r="172" spans="1:21" ht="45" x14ac:dyDescent="0.25">
      <c r="A172" s="245"/>
      <c r="B172" s="6" t="s">
        <v>348</v>
      </c>
      <c r="C172" s="129" t="s">
        <v>349</v>
      </c>
      <c r="D172" s="159">
        <v>510</v>
      </c>
      <c r="E172" s="154" t="s">
        <v>241</v>
      </c>
      <c r="F172" s="30">
        <v>111000000</v>
      </c>
      <c r="G172" s="30">
        <v>0</v>
      </c>
      <c r="H172" s="65">
        <f t="shared" si="20"/>
        <v>111000000</v>
      </c>
      <c r="I172" s="31"/>
      <c r="J172" s="214"/>
      <c r="K172" s="36"/>
      <c r="L172" s="36"/>
      <c r="M172" s="36"/>
      <c r="N172" s="36"/>
      <c r="O172" s="36"/>
      <c r="P172" s="36"/>
      <c r="Q172" s="37"/>
      <c r="R172" s="73">
        <f t="shared" si="19"/>
        <v>0</v>
      </c>
      <c r="S172" s="73">
        <v>0</v>
      </c>
      <c r="T172" s="73">
        <f t="shared" si="21"/>
        <v>0</v>
      </c>
      <c r="U172" s="36"/>
    </row>
    <row r="173" spans="1:21" ht="30" x14ac:dyDescent="0.25">
      <c r="A173" s="245"/>
      <c r="B173" s="6" t="s">
        <v>350</v>
      </c>
      <c r="C173" s="129" t="s">
        <v>351</v>
      </c>
      <c r="D173" s="159">
        <v>510</v>
      </c>
      <c r="E173" s="154" t="s">
        <v>241</v>
      </c>
      <c r="F173" s="30">
        <v>3000000</v>
      </c>
      <c r="G173" s="30">
        <v>0</v>
      </c>
      <c r="H173" s="65">
        <f t="shared" si="20"/>
        <v>3000000</v>
      </c>
      <c r="I173" s="31"/>
      <c r="J173" s="206"/>
      <c r="K173" s="36"/>
      <c r="L173" s="36"/>
      <c r="M173" s="36"/>
      <c r="N173" s="36"/>
      <c r="O173" s="36"/>
      <c r="P173" s="36"/>
      <c r="Q173" s="37"/>
      <c r="R173" s="73">
        <f t="shared" si="19"/>
        <v>0</v>
      </c>
      <c r="S173" s="73">
        <v>0</v>
      </c>
      <c r="T173" s="73">
        <f t="shared" si="21"/>
        <v>0</v>
      </c>
      <c r="U173" s="36"/>
    </row>
    <row r="174" spans="1:21" ht="19.5" customHeight="1" x14ac:dyDescent="0.25">
      <c r="A174" s="246"/>
      <c r="B174" s="6" t="s">
        <v>352</v>
      </c>
      <c r="C174" s="129" t="s">
        <v>353</v>
      </c>
      <c r="D174" s="159">
        <v>510</v>
      </c>
      <c r="E174" s="154" t="s">
        <v>241</v>
      </c>
      <c r="F174" s="30">
        <v>100000000</v>
      </c>
      <c r="G174" s="30">
        <v>55500412</v>
      </c>
      <c r="H174" s="65">
        <f t="shared" si="20"/>
        <v>44499588</v>
      </c>
      <c r="I174" s="31"/>
      <c r="J174" s="84">
        <v>1</v>
      </c>
      <c r="K174" s="36"/>
      <c r="L174" s="36"/>
      <c r="M174" s="36"/>
      <c r="N174" s="36"/>
      <c r="O174" s="36"/>
      <c r="P174" s="36"/>
      <c r="Q174" s="37"/>
      <c r="R174" s="73">
        <f t="shared" si="19"/>
        <v>55.500411999999997</v>
      </c>
      <c r="S174" s="73">
        <v>60</v>
      </c>
      <c r="T174" s="73">
        <f t="shared" si="21"/>
        <v>33.300247200000001</v>
      </c>
      <c r="U174" s="36"/>
    </row>
    <row r="175" spans="1:21" ht="45" x14ac:dyDescent="0.25">
      <c r="A175" s="244" t="s">
        <v>354</v>
      </c>
      <c r="B175" s="6" t="s">
        <v>355</v>
      </c>
      <c r="C175" s="129" t="s">
        <v>356</v>
      </c>
      <c r="D175" s="159">
        <v>310</v>
      </c>
      <c r="E175" s="154" t="s">
        <v>241</v>
      </c>
      <c r="F175" s="30">
        <v>273344421</v>
      </c>
      <c r="G175" s="30">
        <v>144064624</v>
      </c>
      <c r="H175" s="65">
        <f t="shared" si="20"/>
        <v>129279797</v>
      </c>
      <c r="I175" s="31">
        <v>180</v>
      </c>
      <c r="J175" s="38">
        <v>360</v>
      </c>
      <c r="K175" s="36"/>
      <c r="L175" s="36"/>
      <c r="M175" s="36"/>
      <c r="N175" s="36"/>
      <c r="O175" s="36"/>
      <c r="P175" s="36"/>
      <c r="Q175" s="37"/>
      <c r="R175" s="73">
        <f t="shared" si="19"/>
        <v>52.70443182010289</v>
      </c>
      <c r="S175" s="73">
        <v>32</v>
      </c>
      <c r="T175" s="73">
        <f t="shared" si="21"/>
        <v>16.865418182432926</v>
      </c>
      <c r="U175" s="36"/>
    </row>
    <row r="176" spans="1:21" ht="45" x14ac:dyDescent="0.25">
      <c r="A176" s="246"/>
      <c r="B176" s="6" t="s">
        <v>357</v>
      </c>
      <c r="C176" s="129" t="s">
        <v>358</v>
      </c>
      <c r="D176" s="160">
        <v>310</v>
      </c>
      <c r="E176" s="154" t="s">
        <v>359</v>
      </c>
      <c r="F176" s="30">
        <v>30000000</v>
      </c>
      <c r="G176" s="30">
        <v>4915920</v>
      </c>
      <c r="H176" s="65">
        <f t="shared" si="20"/>
        <v>25084080</v>
      </c>
      <c r="I176" s="36"/>
      <c r="J176" s="79"/>
      <c r="K176" s="36"/>
      <c r="L176" s="36"/>
      <c r="M176" s="36"/>
      <c r="N176" s="36"/>
      <c r="O176" s="36"/>
      <c r="P176" s="36"/>
      <c r="Q176" s="37"/>
      <c r="R176" s="73">
        <f t="shared" si="19"/>
        <v>16.386400000000002</v>
      </c>
      <c r="S176" s="73">
        <v>0</v>
      </c>
      <c r="T176" s="73">
        <f t="shared" si="21"/>
        <v>0</v>
      </c>
      <c r="U176" s="36"/>
    </row>
    <row r="177" spans="1:6" ht="15.75" thickBot="1" x14ac:dyDescent="0.3">
      <c r="A177" s="232" t="s">
        <v>360</v>
      </c>
      <c r="B177" s="233"/>
      <c r="C177" s="234"/>
      <c r="D177" s="59"/>
      <c r="E177" s="60"/>
      <c r="F177" s="44">
        <v>11160972103</v>
      </c>
    </row>
    <row r="178" spans="1:6" ht="15.75" thickTop="1" x14ac:dyDescent="0.25"/>
  </sheetData>
  <mergeCells count="132">
    <mergeCell ref="R1:R2"/>
    <mergeCell ref="S1:S2"/>
    <mergeCell ref="T1:T2"/>
    <mergeCell ref="G114:G117"/>
    <mergeCell ref="H114:H117"/>
    <mergeCell ref="E118:E119"/>
    <mergeCell ref="R111:R113"/>
    <mergeCell ref="U107:U108"/>
    <mergeCell ref="A111:A113"/>
    <mergeCell ref="B111:B113"/>
    <mergeCell ref="D111:D113"/>
    <mergeCell ref="E111:E113"/>
    <mergeCell ref="F111:F113"/>
    <mergeCell ref="G111:G113"/>
    <mergeCell ref="H111:H113"/>
    <mergeCell ref="U111:U113"/>
    <mergeCell ref="R114:R117"/>
    <mergeCell ref="R118:R119"/>
    <mergeCell ref="U114:U117"/>
    <mergeCell ref="H118:H119"/>
    <mergeCell ref="F118:F119"/>
    <mergeCell ref="F3:H3"/>
    <mergeCell ref="R3:T3"/>
    <mergeCell ref="F1:F2"/>
    <mergeCell ref="U120:U123"/>
    <mergeCell ref="C121:C123"/>
    <mergeCell ref="A127:E127"/>
    <mergeCell ref="I128:I129"/>
    <mergeCell ref="J128:J129"/>
    <mergeCell ref="K128:K129"/>
    <mergeCell ref="L128:L129"/>
    <mergeCell ref="M128:M129"/>
    <mergeCell ref="N128:N129"/>
    <mergeCell ref="O128:O129"/>
    <mergeCell ref="A120:A125"/>
    <mergeCell ref="B120:B123"/>
    <mergeCell ref="D120:D123"/>
    <mergeCell ref="F120:F123"/>
    <mergeCell ref="G120:G123"/>
    <mergeCell ref="H120:H123"/>
    <mergeCell ref="U128:U129"/>
    <mergeCell ref="A128:A129"/>
    <mergeCell ref="R120:R123"/>
    <mergeCell ref="I164:I168"/>
    <mergeCell ref="A43:A46"/>
    <mergeCell ref="I29:I32"/>
    <mergeCell ref="J164:J168"/>
    <mergeCell ref="A170:A174"/>
    <mergeCell ref="J171:J173"/>
    <mergeCell ref="A175:A176"/>
    <mergeCell ref="P128:P129"/>
    <mergeCell ref="I132:I133"/>
    <mergeCell ref="J132:J133"/>
    <mergeCell ref="I134:I140"/>
    <mergeCell ref="J134:J140"/>
    <mergeCell ref="A144:A162"/>
    <mergeCell ref="I145:I150"/>
    <mergeCell ref="J145:J150"/>
    <mergeCell ref="A131:A142"/>
    <mergeCell ref="J29:J32"/>
    <mergeCell ref="I107:I108"/>
    <mergeCell ref="G118:G119"/>
    <mergeCell ref="A114:A117"/>
    <mergeCell ref="B114:B117"/>
    <mergeCell ref="D114:D117"/>
    <mergeCell ref="E114:E117"/>
    <mergeCell ref="F114:F117"/>
    <mergeCell ref="G1:G2"/>
    <mergeCell ref="H1:H2"/>
    <mergeCell ref="I1:I3"/>
    <mergeCell ref="J1:J3"/>
    <mergeCell ref="K1:P1"/>
    <mergeCell ref="A177:C177"/>
    <mergeCell ref="A1:A3"/>
    <mergeCell ref="B1:B3"/>
    <mergeCell ref="C1:C3"/>
    <mergeCell ref="D1:D3"/>
    <mergeCell ref="E1:E3"/>
    <mergeCell ref="A4:A9"/>
    <mergeCell ref="A10:A15"/>
    <mergeCell ref="A29:A32"/>
    <mergeCell ref="A33:D33"/>
    <mergeCell ref="A164:A168"/>
    <mergeCell ref="A103:A110"/>
    <mergeCell ref="A21:A22"/>
    <mergeCell ref="A118:A119"/>
    <mergeCell ref="B118:B119"/>
    <mergeCell ref="D118:D119"/>
    <mergeCell ref="I10:I11"/>
    <mergeCell ref="J10:J11"/>
    <mergeCell ref="I12:I13"/>
    <mergeCell ref="J12:J13"/>
    <mergeCell ref="I14:I15"/>
    <mergeCell ref="J14:J15"/>
    <mergeCell ref="Q1:Q2"/>
    <mergeCell ref="K2:L2"/>
    <mergeCell ref="M2:N2"/>
    <mergeCell ref="O2:P2"/>
    <mergeCell ref="I4:I5"/>
    <mergeCell ref="J4:J5"/>
    <mergeCell ref="Q19:Q20"/>
    <mergeCell ref="A23:A25"/>
    <mergeCell ref="I23:I25"/>
    <mergeCell ref="J23:J25"/>
    <mergeCell ref="J19:J20"/>
    <mergeCell ref="K19:K20"/>
    <mergeCell ref="L19:L20"/>
    <mergeCell ref="M19:M20"/>
    <mergeCell ref="N19:N20"/>
    <mergeCell ref="O19:O20"/>
    <mergeCell ref="A16:A20"/>
    <mergeCell ref="A26:A28"/>
    <mergeCell ref="I26:I28"/>
    <mergeCell ref="J26:J28"/>
    <mergeCell ref="A34:A36"/>
    <mergeCell ref="I19:I20"/>
    <mergeCell ref="P19:P20"/>
    <mergeCell ref="A102:E102"/>
    <mergeCell ref="A94:A97"/>
    <mergeCell ref="A99:A101"/>
    <mergeCell ref="A88:A91"/>
    <mergeCell ref="A92:A93"/>
    <mergeCell ref="A73:A75"/>
    <mergeCell ref="A60:A65"/>
    <mergeCell ref="A52:A54"/>
    <mergeCell ref="A55:A56"/>
    <mergeCell ref="A37:A42"/>
    <mergeCell ref="A47:A50"/>
    <mergeCell ref="A57:A58"/>
    <mergeCell ref="A66:D66"/>
    <mergeCell ref="A67:A72"/>
    <mergeCell ref="A76:A87"/>
  </mergeCells>
  <conditionalFormatting sqref="R103:S111">
    <cfRule type="cellIs" dxfId="875" priority="517" operator="greaterThan">
      <formula>49</formula>
    </cfRule>
    <cfRule type="cellIs" dxfId="874" priority="518" operator="greaterThan">
      <formula>50</formula>
    </cfRule>
    <cfRule type="cellIs" dxfId="873" priority="519" operator="between">
      <formula>37</formula>
      <formula>49</formula>
    </cfRule>
    <cfRule type="cellIs" dxfId="872" priority="520" operator="between">
      <formula>16</formula>
      <formula>37</formula>
    </cfRule>
    <cfRule type="cellIs" dxfId="871" priority="521" operator="lessThan">
      <formula>16</formula>
    </cfRule>
  </conditionalFormatting>
  <conditionalFormatting sqref="S128:S129 S142 S132:S140 S151">
    <cfRule type="cellIs" dxfId="870" priority="462" operator="greaterThan">
      <formula>49</formula>
    </cfRule>
    <cfRule type="cellIs" dxfId="869" priority="463" operator="greaterThan">
      <formula>50</formula>
    </cfRule>
    <cfRule type="cellIs" dxfId="868" priority="464" operator="between">
      <formula>37</formula>
      <formula>49</formula>
    </cfRule>
    <cfRule type="cellIs" dxfId="867" priority="465" operator="between">
      <formula>16</formula>
      <formula>37</formula>
    </cfRule>
    <cfRule type="cellIs" dxfId="866" priority="466" operator="lessThan">
      <formula>16</formula>
    </cfRule>
  </conditionalFormatting>
  <conditionalFormatting sqref="S34:S48 S51:S65">
    <cfRule type="cellIs" dxfId="865" priority="457" operator="greaterThan">
      <formula>49</formula>
    </cfRule>
    <cfRule type="cellIs" dxfId="864" priority="458" operator="greaterThan">
      <formula>50</formula>
    </cfRule>
    <cfRule type="cellIs" dxfId="863" priority="459" operator="between">
      <formula>37</formula>
      <formula>49</formula>
    </cfRule>
    <cfRule type="cellIs" dxfId="862" priority="460" operator="between">
      <formula>16</formula>
      <formula>37</formula>
    </cfRule>
    <cfRule type="cellIs" dxfId="861" priority="461" operator="lessThan">
      <formula>16</formula>
    </cfRule>
  </conditionalFormatting>
  <conditionalFormatting sqref="R34:S48 R51:S65">
    <cfRule type="cellIs" dxfId="860" priority="442" operator="greaterThan">
      <formula>49</formula>
    </cfRule>
    <cfRule type="cellIs" dxfId="859" priority="443" operator="greaterThan">
      <formula>50</formula>
    </cfRule>
    <cfRule type="cellIs" dxfId="858" priority="444" operator="between">
      <formula>37</formula>
      <formula>49</formula>
    </cfRule>
    <cfRule type="cellIs" dxfId="857" priority="445" operator="between">
      <formula>16</formula>
      <formula>37</formula>
    </cfRule>
    <cfRule type="cellIs" dxfId="856" priority="446" operator="lessThan">
      <formula>16</formula>
    </cfRule>
  </conditionalFormatting>
  <conditionalFormatting sqref="R39:R48 R67:R70 R51:R65 R72:R75 R77:R97">
    <cfRule type="cellIs" dxfId="855" priority="437" operator="greaterThan">
      <formula>49</formula>
    </cfRule>
    <cfRule type="cellIs" dxfId="854" priority="438" operator="greaterThan">
      <formula>50</formula>
    </cfRule>
    <cfRule type="cellIs" dxfId="853" priority="439" operator="between">
      <formula>37</formula>
      <formula>49</formula>
    </cfRule>
    <cfRule type="cellIs" dxfId="852" priority="440" operator="between">
      <formula>16</formula>
      <formula>37</formula>
    </cfRule>
    <cfRule type="cellIs" dxfId="851" priority="441" operator="lessThan">
      <formula>16</formula>
    </cfRule>
  </conditionalFormatting>
  <conditionalFormatting sqref="R34:S48 R51:S65 R103:S111">
    <cfRule type="cellIs" dxfId="850" priority="426" operator="greaterThan">
      <formula>50</formula>
    </cfRule>
  </conditionalFormatting>
  <conditionalFormatting sqref="R36">
    <cfRule type="cellIs" dxfId="849" priority="425" operator="greaterThan">
      <formula>50</formula>
    </cfRule>
  </conditionalFormatting>
  <conditionalFormatting sqref="R67:S70 R72:S75 R77:S84 R86:S87 R85 R89:S96 R88 R98:S101 R97">
    <cfRule type="cellIs" dxfId="848" priority="420" operator="greaterThan">
      <formula>49</formula>
    </cfRule>
    <cfRule type="cellIs" dxfId="847" priority="421" operator="greaterThan">
      <formula>50</formula>
    </cfRule>
    <cfRule type="cellIs" dxfId="846" priority="422" operator="between">
      <formula>37</formula>
      <formula>49</formula>
    </cfRule>
    <cfRule type="cellIs" dxfId="845" priority="423" operator="between">
      <formula>16</formula>
      <formula>37</formula>
    </cfRule>
    <cfRule type="cellIs" dxfId="844" priority="424" operator="lessThan">
      <formula>16</formula>
    </cfRule>
  </conditionalFormatting>
  <conditionalFormatting sqref="R67:S70 R72:S75 R77:S84 R86:S87 R85 R89:S96 R88 R98:S101 R97">
    <cfRule type="cellIs" dxfId="843" priority="415" operator="greaterThan">
      <formula>49</formula>
    </cfRule>
    <cfRule type="cellIs" dxfId="842" priority="416" operator="greaterThan">
      <formula>50</formula>
    </cfRule>
    <cfRule type="cellIs" dxfId="841" priority="417" operator="between">
      <formula>37</formula>
      <formula>49</formula>
    </cfRule>
    <cfRule type="cellIs" dxfId="840" priority="418" operator="between">
      <formula>16</formula>
      <formula>37</formula>
    </cfRule>
    <cfRule type="cellIs" dxfId="839" priority="419" operator="lessThan">
      <formula>16</formula>
    </cfRule>
  </conditionalFormatting>
  <conditionalFormatting sqref="R67:S70 R72:S75 R77:S84 R86:S87 R85 R89:S96 R88 R98:S101 R97">
    <cfRule type="cellIs" dxfId="838" priority="414" operator="greaterThan">
      <formula>50</formula>
    </cfRule>
  </conditionalFormatting>
  <conditionalFormatting sqref="R67:R70 R72:R75 R77:R97">
    <cfRule type="cellIs" dxfId="837" priority="409" operator="greaterThan">
      <formula>49</formula>
    </cfRule>
    <cfRule type="cellIs" dxfId="836" priority="410" operator="greaterThan">
      <formula>50</formula>
    </cfRule>
    <cfRule type="cellIs" dxfId="835" priority="411" operator="between">
      <formula>37</formula>
      <formula>49</formula>
    </cfRule>
    <cfRule type="cellIs" dxfId="834" priority="412" operator="between">
      <formula>16</formula>
      <formula>37</formula>
    </cfRule>
    <cfRule type="cellIs" dxfId="833" priority="413" operator="lessThan">
      <formula>16</formula>
    </cfRule>
  </conditionalFormatting>
  <conditionalFormatting sqref="R67:R70 R72:R75 R77:R97">
    <cfRule type="cellIs" dxfId="832" priority="408" operator="greaterThan">
      <formula>50</formula>
    </cfRule>
  </conditionalFormatting>
  <conditionalFormatting sqref="R99:R101">
    <cfRule type="cellIs" dxfId="831" priority="403" operator="greaterThan">
      <formula>49</formula>
    </cfRule>
    <cfRule type="cellIs" dxfId="830" priority="404" operator="greaterThan">
      <formula>50</formula>
    </cfRule>
    <cfRule type="cellIs" dxfId="829" priority="405" operator="between">
      <formula>37</formula>
      <formula>49</formula>
    </cfRule>
    <cfRule type="cellIs" dxfId="828" priority="406" operator="between">
      <formula>16</formula>
      <formula>37</formula>
    </cfRule>
    <cfRule type="cellIs" dxfId="827" priority="407" operator="lessThan">
      <formula>16</formula>
    </cfRule>
  </conditionalFormatting>
  <conditionalFormatting sqref="R99:R101">
    <cfRule type="cellIs" dxfId="826" priority="398" operator="greaterThan">
      <formula>49</formula>
    </cfRule>
    <cfRule type="cellIs" dxfId="825" priority="399" operator="greaterThan">
      <formula>50</formula>
    </cfRule>
    <cfRule type="cellIs" dxfId="824" priority="400" operator="between">
      <formula>37</formula>
      <formula>49</formula>
    </cfRule>
    <cfRule type="cellIs" dxfId="823" priority="401" operator="between">
      <formula>16</formula>
      <formula>37</formula>
    </cfRule>
    <cfRule type="cellIs" dxfId="822" priority="402" operator="lessThan">
      <formula>16</formula>
    </cfRule>
  </conditionalFormatting>
  <conditionalFormatting sqref="R99:R101">
    <cfRule type="cellIs" dxfId="821" priority="397" operator="greaterThan">
      <formula>50</formula>
    </cfRule>
  </conditionalFormatting>
  <conditionalFormatting sqref="R124:S126 S121:S123 R128:R129 R114:S114 S112:S113 R118:S118 S115:S117 R120:S120 S119 R131:R142 R144:R162 R164:R176">
    <cfRule type="cellIs" dxfId="820" priority="392" operator="greaterThan">
      <formula>49</formula>
    </cfRule>
    <cfRule type="cellIs" dxfId="819" priority="393" operator="greaterThan">
      <formula>50</formula>
    </cfRule>
    <cfRule type="cellIs" dxfId="818" priority="394" operator="between">
      <formula>37</formula>
      <formula>49</formula>
    </cfRule>
    <cfRule type="cellIs" dxfId="817" priority="395" operator="between">
      <formula>16</formula>
      <formula>37</formula>
    </cfRule>
    <cfRule type="cellIs" dxfId="816" priority="396" operator="lessThan">
      <formula>16</formula>
    </cfRule>
  </conditionalFormatting>
  <conditionalFormatting sqref="R124:S126 S121:S123 R128:R129 R114:S114 S112:S113 R118:S118 S115:S117 R120:S120 S119 R131:R142 R144:R162 R164:R176">
    <cfRule type="cellIs" dxfId="815" priority="387" operator="greaterThan">
      <formula>49</formula>
    </cfRule>
    <cfRule type="cellIs" dxfId="814" priority="388" operator="greaterThan">
      <formula>50</formula>
    </cfRule>
    <cfRule type="cellIs" dxfId="813" priority="389" operator="between">
      <formula>37</formula>
      <formula>49</formula>
    </cfRule>
    <cfRule type="cellIs" dxfId="812" priority="390" operator="between">
      <formula>16</formula>
      <formula>37</formula>
    </cfRule>
    <cfRule type="cellIs" dxfId="811" priority="391" operator="lessThan">
      <formula>16</formula>
    </cfRule>
  </conditionalFormatting>
  <conditionalFormatting sqref="R124:S126 S121:S123 R128:R129 R114:S114 S112:S113 R118:S118 S115:S117 R120:S120 S119 R131:R142 R144:R162 R164:R176">
    <cfRule type="cellIs" dxfId="810" priority="386" operator="greaterThan">
      <formula>50</formula>
    </cfRule>
  </conditionalFormatting>
  <conditionalFormatting sqref="R124:S126 S121:S123 R128:R129 R114:S114 S112:S113 R118:S118 S115:S117 R120:S120 S119 R131:R142 R144:R162 R164:R176">
    <cfRule type="cellIs" dxfId="809" priority="381" operator="greaterThan">
      <formula>49</formula>
    </cfRule>
    <cfRule type="cellIs" dxfId="808" priority="382" operator="greaterThan">
      <formula>50</formula>
    </cfRule>
    <cfRule type="cellIs" dxfId="807" priority="383" operator="between">
      <formula>37</formula>
      <formula>49</formula>
    </cfRule>
    <cfRule type="cellIs" dxfId="806" priority="384" operator="between">
      <formula>16</formula>
      <formula>37</formula>
    </cfRule>
    <cfRule type="cellIs" dxfId="805" priority="385" operator="lessThan">
      <formula>16</formula>
    </cfRule>
  </conditionalFormatting>
  <conditionalFormatting sqref="R124:S126 S121:S123 R128:R129 R114:S114 S112:S113 R118:S118 S115:S117 R120:S120 S119 R131:R142 R144:R162 R164:R176">
    <cfRule type="cellIs" dxfId="804" priority="376" operator="greaterThan">
      <formula>49</formula>
    </cfRule>
    <cfRule type="cellIs" dxfId="803" priority="377" operator="greaterThan">
      <formula>50</formula>
    </cfRule>
    <cfRule type="cellIs" dxfId="802" priority="378" operator="between">
      <formula>37</formula>
      <formula>49</formula>
    </cfRule>
    <cfRule type="cellIs" dxfId="801" priority="379" operator="between">
      <formula>16</formula>
      <formula>37</formula>
    </cfRule>
    <cfRule type="cellIs" dxfId="800" priority="380" operator="lessThan">
      <formula>16</formula>
    </cfRule>
  </conditionalFormatting>
  <conditionalFormatting sqref="R124:S126 S121:S123 R128:R129 R114:S114 S112:S113 R118:S118 S115:S117 R120:S120 S119 R131:R142 R144:R162 R164:R176">
    <cfRule type="cellIs" dxfId="799" priority="375" operator="greaterThan">
      <formula>50</formula>
    </cfRule>
  </conditionalFormatting>
  <conditionalFormatting sqref="S167:S176">
    <cfRule type="cellIs" dxfId="798" priority="304" operator="greaterThan">
      <formula>49</formula>
    </cfRule>
    <cfRule type="cellIs" dxfId="797" priority="305" operator="greaterThan">
      <formula>50</formula>
    </cfRule>
    <cfRule type="cellIs" dxfId="796" priority="306" operator="between">
      <formula>37</formula>
      <formula>49</formula>
    </cfRule>
    <cfRule type="cellIs" dxfId="795" priority="307" operator="between">
      <formula>16</formula>
      <formula>37</formula>
    </cfRule>
    <cfRule type="cellIs" dxfId="794" priority="308" operator="lessThan">
      <formula>16</formula>
    </cfRule>
  </conditionalFormatting>
  <conditionalFormatting sqref="S167:S176">
    <cfRule type="cellIs" dxfId="793" priority="299" operator="greaterThan">
      <formula>49</formula>
    </cfRule>
    <cfRule type="cellIs" dxfId="792" priority="300" operator="greaterThan">
      <formula>50</formula>
    </cfRule>
    <cfRule type="cellIs" dxfId="791" priority="301" operator="between">
      <formula>37</formula>
      <formula>49</formula>
    </cfRule>
    <cfRule type="cellIs" dxfId="790" priority="302" operator="between">
      <formula>16</formula>
      <formula>37</formula>
    </cfRule>
    <cfRule type="cellIs" dxfId="789" priority="303" operator="lessThan">
      <formula>16</formula>
    </cfRule>
  </conditionalFormatting>
  <conditionalFormatting sqref="S167:S176">
    <cfRule type="cellIs" dxfId="788" priority="298" operator="greaterThan">
      <formula>50</formula>
    </cfRule>
  </conditionalFormatting>
  <conditionalFormatting sqref="S167:S176">
    <cfRule type="cellIs" dxfId="787" priority="293" operator="greaterThan">
      <formula>49</formula>
    </cfRule>
    <cfRule type="cellIs" dxfId="786" priority="294" operator="greaterThan">
      <formula>50</formula>
    </cfRule>
    <cfRule type="cellIs" dxfId="785" priority="295" operator="between">
      <formula>37</formula>
      <formula>49</formula>
    </cfRule>
    <cfRule type="cellIs" dxfId="784" priority="296" operator="between">
      <formula>16</formula>
      <formula>37</formula>
    </cfRule>
    <cfRule type="cellIs" dxfId="783" priority="297" operator="lessThan">
      <formula>16</formula>
    </cfRule>
  </conditionalFormatting>
  <conditionalFormatting sqref="S167:S176">
    <cfRule type="cellIs" dxfId="782" priority="288" operator="greaterThan">
      <formula>49</formula>
    </cfRule>
    <cfRule type="cellIs" dxfId="781" priority="289" operator="greaterThan">
      <formula>50</formula>
    </cfRule>
    <cfRule type="cellIs" dxfId="780" priority="290" operator="between">
      <formula>37</formula>
      <formula>49</formula>
    </cfRule>
    <cfRule type="cellIs" dxfId="779" priority="291" operator="between">
      <formula>16</formula>
      <formula>37</formula>
    </cfRule>
    <cfRule type="cellIs" dxfId="778" priority="292" operator="lessThan">
      <formula>16</formula>
    </cfRule>
  </conditionalFormatting>
  <conditionalFormatting sqref="S167:S176">
    <cfRule type="cellIs" dxfId="777" priority="287" operator="greaterThan">
      <formula>50</formula>
    </cfRule>
  </conditionalFormatting>
  <conditionalFormatting sqref="S144:S150">
    <cfRule type="cellIs" dxfId="776" priority="282" operator="greaterThan">
      <formula>49</formula>
    </cfRule>
    <cfRule type="cellIs" dxfId="775" priority="283" operator="greaterThan">
      <formula>50</formula>
    </cfRule>
    <cfRule type="cellIs" dxfId="774" priority="284" operator="between">
      <formula>37</formula>
      <formula>49</formula>
    </cfRule>
    <cfRule type="cellIs" dxfId="773" priority="285" operator="between">
      <formula>16</formula>
      <formula>37</formula>
    </cfRule>
    <cfRule type="cellIs" dxfId="772" priority="286" operator="lessThan">
      <formula>16</formula>
    </cfRule>
  </conditionalFormatting>
  <conditionalFormatting sqref="S144:S150">
    <cfRule type="cellIs" dxfId="771" priority="277" operator="greaterThan">
      <formula>49</formula>
    </cfRule>
    <cfRule type="cellIs" dxfId="770" priority="278" operator="greaterThan">
      <formula>50</formula>
    </cfRule>
    <cfRule type="cellIs" dxfId="769" priority="279" operator="between">
      <formula>37</formula>
      <formula>49</formula>
    </cfRule>
    <cfRule type="cellIs" dxfId="768" priority="280" operator="between">
      <formula>16</formula>
      <formula>37</formula>
    </cfRule>
    <cfRule type="cellIs" dxfId="767" priority="281" operator="lessThan">
      <formula>16</formula>
    </cfRule>
  </conditionalFormatting>
  <conditionalFormatting sqref="S144:S150">
    <cfRule type="cellIs" dxfId="766" priority="276" operator="greaterThan">
      <formula>50</formula>
    </cfRule>
  </conditionalFormatting>
  <conditionalFormatting sqref="S144:S150">
    <cfRule type="cellIs" dxfId="765" priority="271" operator="greaterThan">
      <formula>49</formula>
    </cfRule>
    <cfRule type="cellIs" dxfId="764" priority="272" operator="greaterThan">
      <formula>50</formula>
    </cfRule>
    <cfRule type="cellIs" dxfId="763" priority="273" operator="between">
      <formula>37</formula>
      <formula>49</formula>
    </cfRule>
    <cfRule type="cellIs" dxfId="762" priority="274" operator="between">
      <formula>16</formula>
      <formula>37</formula>
    </cfRule>
    <cfRule type="cellIs" dxfId="761" priority="275" operator="lessThan">
      <formula>16</formula>
    </cfRule>
  </conditionalFormatting>
  <conditionalFormatting sqref="S144:S150">
    <cfRule type="cellIs" dxfId="760" priority="266" operator="greaterThan">
      <formula>49</formula>
    </cfRule>
    <cfRule type="cellIs" dxfId="759" priority="267" operator="greaterThan">
      <formula>50</formula>
    </cfRule>
    <cfRule type="cellIs" dxfId="758" priority="268" operator="between">
      <formula>37</formula>
      <formula>49</formula>
    </cfRule>
    <cfRule type="cellIs" dxfId="757" priority="269" operator="between">
      <formula>16</formula>
      <formula>37</formula>
    </cfRule>
    <cfRule type="cellIs" dxfId="756" priority="270" operator="lessThan">
      <formula>16</formula>
    </cfRule>
  </conditionalFormatting>
  <conditionalFormatting sqref="S144:S150">
    <cfRule type="cellIs" dxfId="755" priority="265" operator="greaterThan">
      <formula>50</formula>
    </cfRule>
  </conditionalFormatting>
  <conditionalFormatting sqref="S152:S156">
    <cfRule type="cellIs" dxfId="754" priority="260" operator="greaterThan">
      <formula>49</formula>
    </cfRule>
    <cfRule type="cellIs" dxfId="753" priority="261" operator="greaterThan">
      <formula>50</formula>
    </cfRule>
    <cfRule type="cellIs" dxfId="752" priority="262" operator="between">
      <formula>37</formula>
      <formula>49</formula>
    </cfRule>
    <cfRule type="cellIs" dxfId="751" priority="263" operator="between">
      <formula>16</formula>
      <formula>37</formula>
    </cfRule>
    <cfRule type="cellIs" dxfId="750" priority="264" operator="lessThan">
      <formula>16</formula>
    </cfRule>
  </conditionalFormatting>
  <conditionalFormatting sqref="S152:S156">
    <cfRule type="cellIs" dxfId="749" priority="255" operator="greaterThan">
      <formula>49</formula>
    </cfRule>
    <cfRule type="cellIs" dxfId="748" priority="256" operator="greaterThan">
      <formula>50</formula>
    </cfRule>
    <cfRule type="cellIs" dxfId="747" priority="257" operator="between">
      <formula>37</formula>
      <formula>49</formula>
    </cfRule>
    <cfRule type="cellIs" dxfId="746" priority="258" operator="between">
      <formula>16</formula>
      <formula>37</formula>
    </cfRule>
    <cfRule type="cellIs" dxfId="745" priority="259" operator="lessThan">
      <formula>16</formula>
    </cfRule>
  </conditionalFormatting>
  <conditionalFormatting sqref="S152:S156">
    <cfRule type="cellIs" dxfId="744" priority="254" operator="greaterThan">
      <formula>50</formula>
    </cfRule>
  </conditionalFormatting>
  <conditionalFormatting sqref="S152:S156">
    <cfRule type="cellIs" dxfId="743" priority="249" operator="greaterThan">
      <formula>49</formula>
    </cfRule>
    <cfRule type="cellIs" dxfId="742" priority="250" operator="greaterThan">
      <formula>50</formula>
    </cfRule>
    <cfRule type="cellIs" dxfId="741" priority="251" operator="between">
      <formula>37</formula>
      <formula>49</formula>
    </cfRule>
    <cfRule type="cellIs" dxfId="740" priority="252" operator="between">
      <formula>16</formula>
      <formula>37</formula>
    </cfRule>
    <cfRule type="cellIs" dxfId="739" priority="253" operator="lessThan">
      <formula>16</formula>
    </cfRule>
  </conditionalFormatting>
  <conditionalFormatting sqref="S152:S156">
    <cfRule type="cellIs" dxfId="738" priority="244" operator="greaterThan">
      <formula>49</formula>
    </cfRule>
    <cfRule type="cellIs" dxfId="737" priority="245" operator="greaterThan">
      <formula>50</formula>
    </cfRule>
    <cfRule type="cellIs" dxfId="736" priority="246" operator="between">
      <formula>37</formula>
      <formula>49</formula>
    </cfRule>
    <cfRule type="cellIs" dxfId="735" priority="247" operator="between">
      <formula>16</formula>
      <formula>37</formula>
    </cfRule>
    <cfRule type="cellIs" dxfId="734" priority="248" operator="lessThan">
      <formula>16</formula>
    </cfRule>
  </conditionalFormatting>
  <conditionalFormatting sqref="S152:S156">
    <cfRule type="cellIs" dxfId="733" priority="243" operator="greaterThan">
      <formula>50</formula>
    </cfRule>
  </conditionalFormatting>
  <conditionalFormatting sqref="S157:S162 S164:S166">
    <cfRule type="cellIs" dxfId="732" priority="238" operator="greaterThan">
      <formula>49</formula>
    </cfRule>
    <cfRule type="cellIs" dxfId="731" priority="239" operator="greaterThan">
      <formula>50</formula>
    </cfRule>
    <cfRule type="cellIs" dxfId="730" priority="240" operator="between">
      <formula>37</formula>
      <formula>49</formula>
    </cfRule>
    <cfRule type="cellIs" dxfId="729" priority="241" operator="between">
      <formula>16</formula>
      <formula>37</formula>
    </cfRule>
    <cfRule type="cellIs" dxfId="728" priority="242" operator="lessThan">
      <formula>16</formula>
    </cfRule>
  </conditionalFormatting>
  <conditionalFormatting sqref="S157:S162 S164:S166">
    <cfRule type="cellIs" dxfId="727" priority="233" operator="greaterThan">
      <formula>49</formula>
    </cfRule>
    <cfRule type="cellIs" dxfId="726" priority="234" operator="greaterThan">
      <formula>50</formula>
    </cfRule>
    <cfRule type="cellIs" dxfId="725" priority="235" operator="between">
      <formula>37</formula>
      <formula>49</formula>
    </cfRule>
    <cfRule type="cellIs" dxfId="724" priority="236" operator="between">
      <formula>16</formula>
      <formula>37</formula>
    </cfRule>
    <cfRule type="cellIs" dxfId="723" priority="237" operator="lessThan">
      <formula>16</formula>
    </cfRule>
  </conditionalFormatting>
  <conditionalFormatting sqref="S157:S162 S164:S166">
    <cfRule type="cellIs" dxfId="722" priority="232" operator="greaterThan">
      <formula>50</formula>
    </cfRule>
  </conditionalFormatting>
  <conditionalFormatting sqref="S157:S162 S164:S166">
    <cfRule type="cellIs" dxfId="721" priority="227" operator="greaterThan">
      <formula>49</formula>
    </cfRule>
    <cfRule type="cellIs" dxfId="720" priority="228" operator="greaterThan">
      <formula>50</formula>
    </cfRule>
    <cfRule type="cellIs" dxfId="719" priority="229" operator="between">
      <formula>37</formula>
      <formula>49</formula>
    </cfRule>
    <cfRule type="cellIs" dxfId="718" priority="230" operator="between">
      <formula>16</formula>
      <formula>37</formula>
    </cfRule>
    <cfRule type="cellIs" dxfId="717" priority="231" operator="lessThan">
      <formula>16</formula>
    </cfRule>
  </conditionalFormatting>
  <conditionalFormatting sqref="S157:S162 S164:S166">
    <cfRule type="cellIs" dxfId="716" priority="222" operator="greaterThan">
      <formula>49</formula>
    </cfRule>
    <cfRule type="cellIs" dxfId="715" priority="223" operator="greaterThan">
      <formula>50</formula>
    </cfRule>
    <cfRule type="cellIs" dxfId="714" priority="224" operator="between">
      <formula>37</formula>
      <formula>49</formula>
    </cfRule>
    <cfRule type="cellIs" dxfId="713" priority="225" operator="between">
      <formula>16</formula>
      <formula>37</formula>
    </cfRule>
    <cfRule type="cellIs" dxfId="712" priority="226" operator="lessThan">
      <formula>16</formula>
    </cfRule>
  </conditionalFormatting>
  <conditionalFormatting sqref="S157:S162 S164:S166">
    <cfRule type="cellIs" dxfId="711" priority="221" operator="greaterThan">
      <formula>50</formula>
    </cfRule>
  </conditionalFormatting>
  <conditionalFormatting sqref="S4:S9">
    <cfRule type="cellIs" dxfId="710" priority="216" operator="greaterThan">
      <formula>49</formula>
    </cfRule>
    <cfRule type="cellIs" dxfId="709" priority="217" operator="greaterThan">
      <formula>50</formula>
    </cfRule>
    <cfRule type="cellIs" dxfId="708" priority="218" operator="between">
      <formula>37</formula>
      <formula>49</formula>
    </cfRule>
    <cfRule type="cellIs" dxfId="707" priority="219" operator="between">
      <formula>16</formula>
      <formula>37</formula>
    </cfRule>
    <cfRule type="cellIs" dxfId="706" priority="220" operator="lessThan">
      <formula>16</formula>
    </cfRule>
  </conditionalFormatting>
  <conditionalFormatting sqref="S4:S9">
    <cfRule type="cellIs" dxfId="705" priority="211" operator="greaterThan">
      <formula>49</formula>
    </cfRule>
    <cfRule type="cellIs" dxfId="704" priority="212" operator="greaterThan">
      <formula>50</formula>
    </cfRule>
    <cfRule type="cellIs" dxfId="703" priority="213" operator="between">
      <formula>37</formula>
      <formula>49</formula>
    </cfRule>
    <cfRule type="cellIs" dxfId="702" priority="214" operator="between">
      <formula>16</formula>
      <formula>37</formula>
    </cfRule>
    <cfRule type="cellIs" dxfId="701" priority="215" operator="lessThan">
      <formula>16</formula>
    </cfRule>
  </conditionalFormatting>
  <conditionalFormatting sqref="S4:S9">
    <cfRule type="cellIs" dxfId="700" priority="210" operator="greaterThan">
      <formula>50</formula>
    </cfRule>
  </conditionalFormatting>
  <conditionalFormatting sqref="S16">
    <cfRule type="cellIs" dxfId="699" priority="205" operator="greaterThan">
      <formula>49</formula>
    </cfRule>
    <cfRule type="cellIs" dxfId="698" priority="206" operator="greaterThan">
      <formula>50</formula>
    </cfRule>
    <cfRule type="cellIs" dxfId="697" priority="207" operator="between">
      <formula>37</formula>
      <formula>49</formula>
    </cfRule>
    <cfRule type="cellIs" dxfId="696" priority="208" operator="between">
      <formula>16</formula>
      <formula>37</formula>
    </cfRule>
    <cfRule type="cellIs" dxfId="695" priority="209" operator="lessThan">
      <formula>16</formula>
    </cfRule>
  </conditionalFormatting>
  <conditionalFormatting sqref="S16">
    <cfRule type="cellIs" dxfId="694" priority="200" operator="greaterThan">
      <formula>49</formula>
    </cfRule>
    <cfRule type="cellIs" dxfId="693" priority="201" operator="greaterThan">
      <formula>50</formula>
    </cfRule>
    <cfRule type="cellIs" dxfId="692" priority="202" operator="between">
      <formula>37</formula>
      <formula>49</formula>
    </cfRule>
    <cfRule type="cellIs" dxfId="691" priority="203" operator="between">
      <formula>16</formula>
      <formula>37</formula>
    </cfRule>
    <cfRule type="cellIs" dxfId="690" priority="204" operator="lessThan">
      <formula>16</formula>
    </cfRule>
  </conditionalFormatting>
  <conditionalFormatting sqref="S16">
    <cfRule type="cellIs" dxfId="689" priority="199" operator="greaterThan">
      <formula>50</formula>
    </cfRule>
  </conditionalFormatting>
  <conditionalFormatting sqref="S17">
    <cfRule type="cellIs" dxfId="688" priority="194" operator="greaterThan">
      <formula>49</formula>
    </cfRule>
    <cfRule type="cellIs" dxfId="687" priority="195" operator="greaterThan">
      <formula>50</formula>
    </cfRule>
    <cfRule type="cellIs" dxfId="686" priority="196" operator="between">
      <formula>37</formula>
      <formula>49</formula>
    </cfRule>
    <cfRule type="cellIs" dxfId="685" priority="197" operator="between">
      <formula>16</formula>
      <formula>37</formula>
    </cfRule>
    <cfRule type="cellIs" dxfId="684" priority="198" operator="lessThan">
      <formula>16</formula>
    </cfRule>
  </conditionalFormatting>
  <conditionalFormatting sqref="S17">
    <cfRule type="cellIs" dxfId="683" priority="189" operator="greaterThan">
      <formula>49</formula>
    </cfRule>
    <cfRule type="cellIs" dxfId="682" priority="190" operator="greaterThan">
      <formula>50</formula>
    </cfRule>
    <cfRule type="cellIs" dxfId="681" priority="191" operator="between">
      <formula>37</formula>
      <formula>49</formula>
    </cfRule>
    <cfRule type="cellIs" dxfId="680" priority="192" operator="between">
      <formula>16</formula>
      <formula>37</formula>
    </cfRule>
    <cfRule type="cellIs" dxfId="679" priority="193" operator="lessThan">
      <formula>16</formula>
    </cfRule>
  </conditionalFormatting>
  <conditionalFormatting sqref="S17">
    <cfRule type="cellIs" dxfId="678" priority="188" operator="greaterThan">
      <formula>50</formula>
    </cfRule>
  </conditionalFormatting>
  <conditionalFormatting sqref="T67:T101">
    <cfRule type="cellIs" dxfId="677" priority="101" operator="greaterThan">
      <formula>49</formula>
    </cfRule>
    <cfRule type="cellIs" dxfId="676" priority="102" operator="greaterThan">
      <formula>50</formula>
    </cfRule>
    <cfRule type="cellIs" dxfId="675" priority="103" operator="between">
      <formula>37</formula>
      <formula>49</formula>
    </cfRule>
    <cfRule type="cellIs" dxfId="674" priority="104" operator="between">
      <formula>16</formula>
      <formula>37</formula>
    </cfRule>
    <cfRule type="cellIs" dxfId="673" priority="105" operator="lessThan">
      <formula>16</formula>
    </cfRule>
  </conditionalFormatting>
  <conditionalFormatting sqref="T128:T129">
    <cfRule type="cellIs" dxfId="672" priority="84" operator="greaterThan">
      <formula>49</formula>
    </cfRule>
    <cfRule type="cellIs" dxfId="671" priority="85" operator="greaterThan">
      <formula>50</formula>
    </cfRule>
    <cfRule type="cellIs" dxfId="670" priority="86" operator="between">
      <formula>37</formula>
      <formula>49</formula>
    </cfRule>
    <cfRule type="cellIs" dxfId="669" priority="87" operator="between">
      <formula>16</formula>
      <formula>37</formula>
    </cfRule>
    <cfRule type="cellIs" dxfId="668" priority="88" operator="lessThan">
      <formula>16</formula>
    </cfRule>
  </conditionalFormatting>
  <conditionalFormatting sqref="T128:T129">
    <cfRule type="cellIs" dxfId="667" priority="79" operator="greaterThan">
      <formula>49</formula>
    </cfRule>
    <cfRule type="cellIs" dxfId="666" priority="80" operator="greaterThan">
      <formula>50</formula>
    </cfRule>
    <cfRule type="cellIs" dxfId="665" priority="81" operator="between">
      <formula>37</formula>
      <formula>49</formula>
    </cfRule>
    <cfRule type="cellIs" dxfId="664" priority="82" operator="between">
      <formula>16</formula>
      <formula>37</formula>
    </cfRule>
    <cfRule type="cellIs" dxfId="663" priority="83" operator="lessThan">
      <formula>16</formula>
    </cfRule>
  </conditionalFormatting>
  <conditionalFormatting sqref="T128:T129">
    <cfRule type="cellIs" dxfId="662" priority="78" operator="greaterThan">
      <formula>50</formula>
    </cfRule>
  </conditionalFormatting>
  <conditionalFormatting sqref="S21:S22">
    <cfRule type="cellIs" dxfId="661" priority="150" operator="greaterThan">
      <formula>49</formula>
    </cfRule>
    <cfRule type="cellIs" dxfId="660" priority="151" operator="greaterThan">
      <formula>50</formula>
    </cfRule>
    <cfRule type="cellIs" dxfId="659" priority="152" operator="between">
      <formula>37</formula>
      <formula>49</formula>
    </cfRule>
    <cfRule type="cellIs" dxfId="658" priority="153" operator="between">
      <formula>16</formula>
      <formula>37</formula>
    </cfRule>
    <cfRule type="cellIs" dxfId="657" priority="154" operator="lessThan">
      <formula>16</formula>
    </cfRule>
  </conditionalFormatting>
  <conditionalFormatting sqref="S21:S22">
    <cfRule type="cellIs" dxfId="656" priority="145" operator="greaterThan">
      <formula>49</formula>
    </cfRule>
    <cfRule type="cellIs" dxfId="655" priority="146" operator="greaterThan">
      <formula>50</formula>
    </cfRule>
    <cfRule type="cellIs" dxfId="654" priority="147" operator="between">
      <formula>37</formula>
      <formula>49</formula>
    </cfRule>
    <cfRule type="cellIs" dxfId="653" priority="148" operator="between">
      <formula>16</formula>
      <formula>37</formula>
    </cfRule>
    <cfRule type="cellIs" dxfId="652" priority="149" operator="lessThan">
      <formula>16</formula>
    </cfRule>
  </conditionalFormatting>
  <conditionalFormatting sqref="S21:S22">
    <cfRule type="cellIs" dxfId="651" priority="144" operator="greaterThan">
      <formula>50</formula>
    </cfRule>
  </conditionalFormatting>
  <conditionalFormatting sqref="S23:S32">
    <cfRule type="cellIs" dxfId="650" priority="139" operator="greaterThan">
      <formula>49</formula>
    </cfRule>
    <cfRule type="cellIs" dxfId="649" priority="140" operator="greaterThan">
      <formula>50</formula>
    </cfRule>
    <cfRule type="cellIs" dxfId="648" priority="141" operator="between">
      <formula>37</formula>
      <formula>49</formula>
    </cfRule>
    <cfRule type="cellIs" dxfId="647" priority="142" operator="between">
      <formula>16</formula>
      <formula>37</formula>
    </cfRule>
    <cfRule type="cellIs" dxfId="646" priority="143" operator="lessThan">
      <formula>16</formula>
    </cfRule>
  </conditionalFormatting>
  <conditionalFormatting sqref="S23:S32">
    <cfRule type="cellIs" dxfId="645" priority="134" operator="greaterThan">
      <formula>49</formula>
    </cfRule>
    <cfRule type="cellIs" dxfId="644" priority="135" operator="greaterThan">
      <formula>50</formula>
    </cfRule>
    <cfRule type="cellIs" dxfId="643" priority="136" operator="between">
      <formula>37</formula>
      <formula>49</formula>
    </cfRule>
    <cfRule type="cellIs" dxfId="642" priority="137" operator="between">
      <formula>16</formula>
      <formula>37</formula>
    </cfRule>
    <cfRule type="cellIs" dxfId="641" priority="138" operator="lessThan">
      <formula>16</formula>
    </cfRule>
  </conditionalFormatting>
  <conditionalFormatting sqref="S23:S32">
    <cfRule type="cellIs" dxfId="640" priority="133" operator="greaterThan">
      <formula>50</formula>
    </cfRule>
  </conditionalFormatting>
  <conditionalFormatting sqref="R4:R32">
    <cfRule type="cellIs" dxfId="639" priority="128" operator="greaterThan">
      <formula>49</formula>
    </cfRule>
    <cfRule type="cellIs" dxfId="638" priority="129" operator="greaterThan">
      <formula>50</formula>
    </cfRule>
    <cfRule type="cellIs" dxfId="637" priority="130" operator="between">
      <formula>37</formula>
      <formula>49</formula>
    </cfRule>
    <cfRule type="cellIs" dxfId="636" priority="131" operator="between">
      <formula>16</formula>
      <formula>37</formula>
    </cfRule>
    <cfRule type="cellIs" dxfId="635" priority="132" operator="lessThan">
      <formula>16</formula>
    </cfRule>
  </conditionalFormatting>
  <conditionalFormatting sqref="R4:R32">
    <cfRule type="cellIs" dxfId="634" priority="127" operator="greaterThan">
      <formula>50</formula>
    </cfRule>
  </conditionalFormatting>
  <conditionalFormatting sqref="T4:T32">
    <cfRule type="cellIs" dxfId="633" priority="122" operator="greaterThan">
      <formula>49</formula>
    </cfRule>
    <cfRule type="cellIs" dxfId="632" priority="123" operator="greaterThan">
      <formula>50</formula>
    </cfRule>
    <cfRule type="cellIs" dxfId="631" priority="124" operator="between">
      <formula>37</formula>
      <formula>49</formula>
    </cfRule>
    <cfRule type="cellIs" dxfId="630" priority="125" operator="between">
      <formula>16</formula>
      <formula>37</formula>
    </cfRule>
    <cfRule type="cellIs" dxfId="629" priority="126" operator="lessThan">
      <formula>16</formula>
    </cfRule>
  </conditionalFormatting>
  <conditionalFormatting sqref="T34:T65">
    <cfRule type="cellIs" dxfId="628" priority="117" operator="greaterThan">
      <formula>49</formula>
    </cfRule>
    <cfRule type="cellIs" dxfId="627" priority="118" operator="greaterThan">
      <formula>50</formula>
    </cfRule>
    <cfRule type="cellIs" dxfId="626" priority="119" operator="between">
      <formula>37</formula>
      <formula>49</formula>
    </cfRule>
    <cfRule type="cellIs" dxfId="625" priority="120" operator="between">
      <formula>16</formula>
      <formula>37</formula>
    </cfRule>
    <cfRule type="cellIs" dxfId="624" priority="121" operator="lessThan">
      <formula>16</formula>
    </cfRule>
  </conditionalFormatting>
  <conditionalFormatting sqref="T34:T65">
    <cfRule type="cellIs" dxfId="623" priority="112" operator="greaterThan">
      <formula>49</formula>
    </cfRule>
    <cfRule type="cellIs" dxfId="622" priority="113" operator="greaterThan">
      <formula>50</formula>
    </cfRule>
    <cfRule type="cellIs" dxfId="621" priority="114" operator="between">
      <formula>37</formula>
      <formula>49</formula>
    </cfRule>
    <cfRule type="cellIs" dxfId="620" priority="115" operator="between">
      <formula>16</formula>
      <formula>37</formula>
    </cfRule>
    <cfRule type="cellIs" dxfId="619" priority="116" operator="lessThan">
      <formula>16</formula>
    </cfRule>
  </conditionalFormatting>
  <conditionalFormatting sqref="T34:T65">
    <cfRule type="cellIs" dxfId="618" priority="111" operator="greaterThan">
      <formula>50</formula>
    </cfRule>
  </conditionalFormatting>
  <conditionalFormatting sqref="T67:T101">
    <cfRule type="cellIs" dxfId="617" priority="106" operator="greaterThan">
      <formula>49</formula>
    </cfRule>
    <cfRule type="cellIs" dxfId="616" priority="107" operator="greaterThan">
      <formula>50</formula>
    </cfRule>
    <cfRule type="cellIs" dxfId="615" priority="108" operator="between">
      <formula>37</formula>
      <formula>49</formula>
    </cfRule>
    <cfRule type="cellIs" dxfId="614" priority="109" operator="between">
      <formula>16</formula>
      <formula>37</formula>
    </cfRule>
    <cfRule type="cellIs" dxfId="613" priority="110" operator="lessThan">
      <formula>16</formula>
    </cfRule>
  </conditionalFormatting>
  <conditionalFormatting sqref="T67:T101">
    <cfRule type="cellIs" dxfId="612" priority="100" operator="greaterThan">
      <formula>50</formula>
    </cfRule>
  </conditionalFormatting>
  <conditionalFormatting sqref="T103:T126">
    <cfRule type="cellIs" dxfId="611" priority="95" operator="greaterThan">
      <formula>49</formula>
    </cfRule>
    <cfRule type="cellIs" dxfId="610" priority="96" operator="greaterThan">
      <formula>50</formula>
    </cfRule>
    <cfRule type="cellIs" dxfId="609" priority="97" operator="between">
      <formula>37</formula>
      <formula>49</formula>
    </cfRule>
    <cfRule type="cellIs" dxfId="608" priority="98" operator="between">
      <formula>16</formula>
      <formula>37</formula>
    </cfRule>
    <cfRule type="cellIs" dxfId="607" priority="99" operator="lessThan">
      <formula>16</formula>
    </cfRule>
  </conditionalFormatting>
  <conditionalFormatting sqref="T103:T126">
    <cfRule type="cellIs" dxfId="606" priority="90" operator="greaterThan">
      <formula>49</formula>
    </cfRule>
    <cfRule type="cellIs" dxfId="605" priority="91" operator="greaterThan">
      <formula>50</formula>
    </cfRule>
    <cfRule type="cellIs" dxfId="604" priority="92" operator="between">
      <formula>37</formula>
      <formula>49</formula>
    </cfRule>
    <cfRule type="cellIs" dxfId="603" priority="93" operator="between">
      <formula>16</formula>
      <formula>37</formula>
    </cfRule>
    <cfRule type="cellIs" dxfId="602" priority="94" operator="lessThan">
      <formula>16</formula>
    </cfRule>
  </conditionalFormatting>
  <conditionalFormatting sqref="T103:T126">
    <cfRule type="cellIs" dxfId="601" priority="89" operator="greaterThan">
      <formula>50</formula>
    </cfRule>
  </conditionalFormatting>
  <conditionalFormatting sqref="T132:T142">
    <cfRule type="cellIs" dxfId="600" priority="73" operator="greaterThan">
      <formula>49</formula>
    </cfRule>
    <cfRule type="cellIs" dxfId="599" priority="74" operator="greaterThan">
      <formula>50</formula>
    </cfRule>
    <cfRule type="cellIs" dxfId="598" priority="75" operator="between">
      <formula>37</formula>
      <formula>49</formula>
    </cfRule>
    <cfRule type="cellIs" dxfId="597" priority="76" operator="between">
      <formula>16</formula>
      <formula>37</formula>
    </cfRule>
    <cfRule type="cellIs" dxfId="596" priority="77" operator="lessThan">
      <formula>16</formula>
    </cfRule>
  </conditionalFormatting>
  <conditionalFormatting sqref="T132:T142">
    <cfRule type="cellIs" dxfId="595" priority="68" operator="greaterThan">
      <formula>49</formula>
    </cfRule>
    <cfRule type="cellIs" dxfId="594" priority="69" operator="greaterThan">
      <formula>50</formula>
    </cfRule>
    <cfRule type="cellIs" dxfId="593" priority="70" operator="between">
      <formula>37</formula>
      <formula>49</formula>
    </cfRule>
    <cfRule type="cellIs" dxfId="592" priority="71" operator="between">
      <formula>16</formula>
      <formula>37</formula>
    </cfRule>
    <cfRule type="cellIs" dxfId="591" priority="72" operator="lessThan">
      <formula>16</formula>
    </cfRule>
  </conditionalFormatting>
  <conditionalFormatting sqref="T132:T142">
    <cfRule type="cellIs" dxfId="590" priority="67" operator="greaterThan">
      <formula>50</formula>
    </cfRule>
  </conditionalFormatting>
  <conditionalFormatting sqref="T144:T162">
    <cfRule type="cellIs" dxfId="589" priority="62" operator="greaterThan">
      <formula>49</formula>
    </cfRule>
    <cfRule type="cellIs" dxfId="588" priority="63" operator="greaterThan">
      <formula>50</formula>
    </cfRule>
    <cfRule type="cellIs" dxfId="587" priority="64" operator="between">
      <formula>37</formula>
      <formula>49</formula>
    </cfRule>
    <cfRule type="cellIs" dxfId="586" priority="65" operator="between">
      <formula>16</formula>
      <formula>37</formula>
    </cfRule>
    <cfRule type="cellIs" dxfId="585" priority="66" operator="lessThan">
      <formula>16</formula>
    </cfRule>
  </conditionalFormatting>
  <conditionalFormatting sqref="T144:T162">
    <cfRule type="cellIs" dxfId="584" priority="57" operator="greaterThan">
      <formula>49</formula>
    </cfRule>
    <cfRule type="cellIs" dxfId="583" priority="58" operator="greaterThan">
      <formula>50</formula>
    </cfRule>
    <cfRule type="cellIs" dxfId="582" priority="59" operator="between">
      <formula>37</formula>
      <formula>49</formula>
    </cfRule>
    <cfRule type="cellIs" dxfId="581" priority="60" operator="between">
      <formula>16</formula>
      <formula>37</formula>
    </cfRule>
    <cfRule type="cellIs" dxfId="580" priority="61" operator="lessThan">
      <formula>16</formula>
    </cfRule>
  </conditionalFormatting>
  <conditionalFormatting sqref="T144:T162">
    <cfRule type="cellIs" dxfId="579" priority="56" operator="greaterThan">
      <formula>50</formula>
    </cfRule>
  </conditionalFormatting>
  <conditionalFormatting sqref="T164:T176">
    <cfRule type="cellIs" dxfId="578" priority="51" operator="greaterThan">
      <formula>49</formula>
    </cfRule>
    <cfRule type="cellIs" dxfId="577" priority="52" operator="greaterThan">
      <formula>50</formula>
    </cfRule>
    <cfRule type="cellIs" dxfId="576" priority="53" operator="between">
      <formula>37</formula>
      <formula>49</formula>
    </cfRule>
    <cfRule type="cellIs" dxfId="575" priority="54" operator="between">
      <formula>16</formula>
      <formula>37</formula>
    </cfRule>
    <cfRule type="cellIs" dxfId="574" priority="55" operator="lessThan">
      <formula>16</formula>
    </cfRule>
  </conditionalFormatting>
  <conditionalFormatting sqref="T164:T176">
    <cfRule type="cellIs" dxfId="573" priority="46" operator="greaterThan">
      <formula>49</formula>
    </cfRule>
    <cfRule type="cellIs" dxfId="572" priority="47" operator="greaterThan">
      <formula>50</formula>
    </cfRule>
    <cfRule type="cellIs" dxfId="571" priority="48" operator="between">
      <formula>37</formula>
      <formula>49</formula>
    </cfRule>
    <cfRule type="cellIs" dxfId="570" priority="49" operator="between">
      <formula>16</formula>
      <formula>37</formula>
    </cfRule>
    <cfRule type="cellIs" dxfId="569" priority="50" operator="lessThan">
      <formula>16</formula>
    </cfRule>
  </conditionalFormatting>
  <conditionalFormatting sqref="T164:T176">
    <cfRule type="cellIs" dxfId="568" priority="45" operator="greaterThan">
      <formula>50</formula>
    </cfRule>
  </conditionalFormatting>
  <conditionalFormatting sqref="R71">
    <cfRule type="cellIs" dxfId="567" priority="40" operator="greaterThan">
      <formula>49</formula>
    </cfRule>
    <cfRule type="cellIs" dxfId="566" priority="41" operator="greaterThan">
      <formula>50</formula>
    </cfRule>
    <cfRule type="cellIs" dxfId="565" priority="42" operator="between">
      <formula>37</formula>
      <formula>49</formula>
    </cfRule>
    <cfRule type="cellIs" dxfId="564" priority="43" operator="between">
      <formula>16</formula>
      <formula>37</formula>
    </cfRule>
    <cfRule type="cellIs" dxfId="563" priority="44" operator="lessThan">
      <formula>16</formula>
    </cfRule>
  </conditionalFormatting>
  <conditionalFormatting sqref="R71">
    <cfRule type="cellIs" dxfId="562" priority="35" operator="greaterThan">
      <formula>49</formula>
    </cfRule>
    <cfRule type="cellIs" dxfId="561" priority="36" operator="greaterThan">
      <formula>50</formula>
    </cfRule>
    <cfRule type="cellIs" dxfId="560" priority="37" operator="between">
      <formula>37</formula>
      <formula>49</formula>
    </cfRule>
    <cfRule type="cellIs" dxfId="559" priority="38" operator="between">
      <formula>16</formula>
      <formula>37</formula>
    </cfRule>
    <cfRule type="cellIs" dxfId="558" priority="39" operator="lessThan">
      <formula>16</formula>
    </cfRule>
  </conditionalFormatting>
  <conditionalFormatting sqref="R71">
    <cfRule type="cellIs" dxfId="557" priority="30" operator="greaterThan">
      <formula>49</formula>
    </cfRule>
    <cfRule type="cellIs" dxfId="556" priority="31" operator="greaterThan">
      <formula>50</formula>
    </cfRule>
    <cfRule type="cellIs" dxfId="555" priority="32" operator="between">
      <formula>37</formula>
      <formula>49</formula>
    </cfRule>
    <cfRule type="cellIs" dxfId="554" priority="33" operator="between">
      <formula>16</formula>
      <formula>37</formula>
    </cfRule>
    <cfRule type="cellIs" dxfId="553" priority="34" operator="lessThan">
      <formula>16</formula>
    </cfRule>
  </conditionalFormatting>
  <conditionalFormatting sqref="R71">
    <cfRule type="cellIs" dxfId="552" priority="29" operator="greaterThan">
      <formula>50</formula>
    </cfRule>
  </conditionalFormatting>
  <conditionalFormatting sqref="R71">
    <cfRule type="cellIs" dxfId="551" priority="24" operator="greaterThan">
      <formula>49</formula>
    </cfRule>
    <cfRule type="cellIs" dxfId="550" priority="25" operator="greaterThan">
      <formula>50</formula>
    </cfRule>
    <cfRule type="cellIs" dxfId="549" priority="26" operator="between">
      <formula>37</formula>
      <formula>49</formula>
    </cfRule>
    <cfRule type="cellIs" dxfId="548" priority="27" operator="between">
      <formula>16</formula>
      <formula>37</formula>
    </cfRule>
    <cfRule type="cellIs" dxfId="547" priority="28" operator="lessThan">
      <formula>16</formula>
    </cfRule>
  </conditionalFormatting>
  <conditionalFormatting sqref="R71">
    <cfRule type="cellIs" dxfId="546" priority="23" operator="greaterThan">
      <formula>50</formula>
    </cfRule>
  </conditionalFormatting>
  <conditionalFormatting sqref="R76">
    <cfRule type="cellIs" dxfId="545" priority="18" operator="greaterThan">
      <formula>49</formula>
    </cfRule>
    <cfRule type="cellIs" dxfId="544" priority="19" operator="greaterThan">
      <formula>50</formula>
    </cfRule>
    <cfRule type="cellIs" dxfId="543" priority="20" operator="between">
      <formula>37</formula>
      <formula>49</formula>
    </cfRule>
    <cfRule type="cellIs" dxfId="542" priority="21" operator="between">
      <formula>16</formula>
      <formula>37</formula>
    </cfRule>
    <cfRule type="cellIs" dxfId="541" priority="22" operator="lessThan">
      <formula>16</formula>
    </cfRule>
  </conditionalFormatting>
  <conditionalFormatting sqref="R76">
    <cfRule type="cellIs" dxfId="540" priority="13" operator="greaterThan">
      <formula>49</formula>
    </cfRule>
    <cfRule type="cellIs" dxfId="539" priority="14" operator="greaterThan">
      <formula>50</formula>
    </cfRule>
    <cfRule type="cellIs" dxfId="538" priority="15" operator="between">
      <formula>37</formula>
      <formula>49</formula>
    </cfRule>
    <cfRule type="cellIs" dxfId="537" priority="16" operator="between">
      <formula>16</formula>
      <formula>37</formula>
    </cfRule>
    <cfRule type="cellIs" dxfId="536" priority="17" operator="lessThan">
      <formula>16</formula>
    </cfRule>
  </conditionalFormatting>
  <conditionalFormatting sqref="R76">
    <cfRule type="cellIs" dxfId="535" priority="8" operator="greaterThan">
      <formula>49</formula>
    </cfRule>
    <cfRule type="cellIs" dxfId="534" priority="9" operator="greaterThan">
      <formula>50</formula>
    </cfRule>
    <cfRule type="cellIs" dxfId="533" priority="10" operator="between">
      <formula>37</formula>
      <formula>49</formula>
    </cfRule>
    <cfRule type="cellIs" dxfId="532" priority="11" operator="between">
      <formula>16</formula>
      <formula>37</formula>
    </cfRule>
    <cfRule type="cellIs" dxfId="531" priority="12" operator="lessThan">
      <formula>16</formula>
    </cfRule>
  </conditionalFormatting>
  <conditionalFormatting sqref="R76">
    <cfRule type="cellIs" dxfId="530" priority="7" operator="greaterThan">
      <formula>50</formula>
    </cfRule>
  </conditionalFormatting>
  <conditionalFormatting sqref="R76">
    <cfRule type="cellIs" dxfId="529" priority="2" operator="greaterThan">
      <formula>49</formula>
    </cfRule>
    <cfRule type="cellIs" dxfId="528" priority="3" operator="greaterThan">
      <formula>50</formula>
    </cfRule>
    <cfRule type="cellIs" dxfId="527" priority="4" operator="between">
      <formula>37</formula>
      <formula>49</formula>
    </cfRule>
    <cfRule type="cellIs" dxfId="526" priority="5" operator="between">
      <formula>16</formula>
      <formula>37</formula>
    </cfRule>
    <cfRule type="cellIs" dxfId="525" priority="6" operator="lessThan">
      <formula>16</formula>
    </cfRule>
  </conditionalFormatting>
  <conditionalFormatting sqref="R76">
    <cfRule type="cellIs" dxfId="524" priority="1" operator="greaterThan">
      <formula>50</formula>
    </cfRule>
  </conditionalFormatting>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BX40"/>
  <sheetViews>
    <sheetView tabSelected="1" topLeftCell="A13" zoomScale="80" zoomScaleNormal="80" workbookViewId="0">
      <selection activeCell="AK16" sqref="AK16"/>
    </sheetView>
  </sheetViews>
  <sheetFormatPr baseColWidth="10" defaultRowHeight="15" x14ac:dyDescent="0.25"/>
  <cols>
    <col min="1" max="76" width="5.7109375" customWidth="1"/>
  </cols>
  <sheetData>
    <row r="2" spans="1:76" ht="15.75" customHeight="1" x14ac:dyDescent="0.25">
      <c r="A2" s="283" t="s">
        <v>0</v>
      </c>
      <c r="B2" s="275"/>
      <c r="C2" s="275"/>
      <c r="D2" s="275"/>
      <c r="E2" s="275"/>
      <c r="F2" s="275"/>
      <c r="G2" s="275"/>
      <c r="H2" s="275"/>
      <c r="I2" s="275"/>
      <c r="J2" s="275"/>
      <c r="K2" s="275"/>
      <c r="L2" s="275"/>
      <c r="M2" s="275"/>
      <c r="N2" s="275"/>
      <c r="O2" s="275"/>
      <c r="P2" s="275"/>
      <c r="Q2" s="275"/>
      <c r="R2" s="275"/>
      <c r="S2" s="275"/>
      <c r="T2" s="275"/>
      <c r="U2" s="275"/>
      <c r="V2" s="275"/>
      <c r="W2" s="275"/>
      <c r="X2" s="275"/>
      <c r="Y2" s="275"/>
      <c r="Z2" s="275"/>
      <c r="AA2" s="275"/>
      <c r="AB2" s="275"/>
      <c r="AC2" s="275"/>
      <c r="AD2" s="275"/>
      <c r="AE2" s="275"/>
      <c r="AF2" s="275"/>
      <c r="AG2" s="275"/>
      <c r="AH2" s="275"/>
      <c r="AI2" s="275"/>
      <c r="AJ2" s="275"/>
      <c r="AK2" s="275"/>
      <c r="AL2" s="275"/>
      <c r="AM2" s="275"/>
      <c r="AN2" s="275"/>
      <c r="AO2" s="275"/>
      <c r="AP2" s="275"/>
      <c r="AQ2" s="275"/>
      <c r="AR2" s="275"/>
      <c r="AS2" s="275"/>
      <c r="AT2" s="275"/>
      <c r="AU2" s="275"/>
      <c r="AV2" s="275"/>
      <c r="AW2" s="275"/>
      <c r="AX2" s="275"/>
      <c r="AY2" s="275"/>
      <c r="AZ2" s="275"/>
      <c r="BA2" s="275"/>
      <c r="BB2" s="275"/>
      <c r="BC2" s="275"/>
      <c r="BD2" s="275"/>
      <c r="BE2" s="275"/>
      <c r="BF2" s="275"/>
      <c r="BG2" s="275"/>
      <c r="BH2" s="275"/>
      <c r="BI2" s="275"/>
      <c r="BJ2" s="275"/>
      <c r="BK2" s="275"/>
      <c r="BL2" s="275"/>
      <c r="BM2" s="275"/>
      <c r="BN2" s="275"/>
      <c r="BO2" s="275"/>
      <c r="BP2" s="275"/>
      <c r="BQ2" s="275"/>
      <c r="BR2" s="275"/>
      <c r="BS2" s="275"/>
      <c r="BT2" s="275"/>
      <c r="BU2" s="275"/>
      <c r="BV2" s="275"/>
      <c r="BW2" s="275"/>
      <c r="BX2" s="276"/>
    </row>
    <row r="3" spans="1:76" ht="15.75" x14ac:dyDescent="0.25">
      <c r="A3" s="297" t="s">
        <v>1</v>
      </c>
      <c r="B3" s="297"/>
      <c r="C3" s="297"/>
      <c r="D3" s="297"/>
      <c r="E3" s="297"/>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c r="BA3" s="297"/>
      <c r="BB3" s="297"/>
      <c r="BC3" s="297"/>
      <c r="BD3" s="297"/>
      <c r="BE3" s="297"/>
      <c r="BF3" s="297"/>
      <c r="BG3" s="297"/>
      <c r="BH3" s="297"/>
      <c r="BI3" s="297"/>
      <c r="BJ3" s="297"/>
      <c r="BK3" s="297"/>
      <c r="BL3" s="297"/>
      <c r="BM3" s="297"/>
      <c r="BN3" s="297"/>
      <c r="BO3" s="297"/>
      <c r="BP3" s="297"/>
      <c r="BQ3" s="297"/>
      <c r="BR3" s="297"/>
      <c r="BS3" s="297"/>
      <c r="BT3" s="297"/>
      <c r="BU3" s="297"/>
      <c r="BV3" s="297"/>
      <c r="BW3" s="297"/>
      <c r="BX3" s="297"/>
    </row>
    <row r="4" spans="1:76" ht="15.75" x14ac:dyDescent="0.25">
      <c r="A4" s="298">
        <v>0.47</v>
      </c>
      <c r="B4" s="278"/>
      <c r="C4" s="278"/>
      <c r="D4" s="278"/>
      <c r="E4" s="278"/>
      <c r="F4" s="278"/>
      <c r="G4" s="278"/>
      <c r="H4" s="278"/>
      <c r="I4" s="278"/>
      <c r="J4" s="278"/>
      <c r="K4" s="278"/>
      <c r="L4" s="278"/>
      <c r="M4" s="278"/>
      <c r="N4" s="278"/>
      <c r="O4" s="278"/>
      <c r="P4" s="278"/>
      <c r="Q4" s="278"/>
      <c r="R4" s="278"/>
      <c r="S4" s="278"/>
      <c r="T4" s="278"/>
      <c r="U4" s="278"/>
      <c r="V4" s="278"/>
      <c r="W4" s="278"/>
      <c r="X4" s="278"/>
      <c r="Y4" s="278"/>
      <c r="Z4" s="278"/>
      <c r="AA4" s="278"/>
      <c r="AB4" s="278"/>
      <c r="AC4" s="278"/>
      <c r="AD4" s="278"/>
      <c r="AE4" s="278"/>
      <c r="AF4" s="278"/>
      <c r="AG4" s="278"/>
      <c r="AH4" s="278"/>
      <c r="AI4" s="278"/>
      <c r="AJ4" s="278"/>
      <c r="AK4" s="278"/>
      <c r="AL4" s="278"/>
      <c r="AM4" s="278"/>
      <c r="AN4" s="278"/>
      <c r="AO4" s="278"/>
      <c r="AP4" s="278"/>
      <c r="AQ4" s="278"/>
      <c r="AR4" s="278"/>
      <c r="AS4" s="278"/>
      <c r="AT4" s="278"/>
      <c r="AU4" s="278"/>
      <c r="AV4" s="278"/>
      <c r="AW4" s="278"/>
      <c r="AX4" s="278"/>
      <c r="AY4" s="278"/>
      <c r="AZ4" s="278"/>
      <c r="BA4" s="278"/>
      <c r="BB4" s="278"/>
      <c r="BC4" s="278"/>
      <c r="BD4" s="278"/>
      <c r="BE4" s="278"/>
      <c r="BF4" s="278"/>
      <c r="BG4" s="278"/>
      <c r="BH4" s="278"/>
      <c r="BI4" s="278"/>
      <c r="BJ4" s="278"/>
      <c r="BK4" s="278"/>
      <c r="BL4" s="278"/>
      <c r="BM4" s="278"/>
      <c r="BN4" s="278"/>
      <c r="BO4" s="278"/>
      <c r="BP4" s="278"/>
      <c r="BQ4" s="278"/>
      <c r="BR4" s="278"/>
      <c r="BS4" s="278"/>
      <c r="BT4" s="278"/>
      <c r="BU4" s="278"/>
      <c r="BV4" s="278"/>
      <c r="BW4" s="278"/>
      <c r="BX4" s="279"/>
    </row>
    <row r="5" spans="1:76" ht="15.75" customHeight="1" x14ac:dyDescent="0.25">
      <c r="A5" s="283" t="s">
        <v>2</v>
      </c>
      <c r="B5" s="275"/>
      <c r="C5" s="275"/>
      <c r="D5" s="275"/>
      <c r="E5" s="275"/>
      <c r="F5" s="275"/>
      <c r="G5" s="275"/>
      <c r="H5" s="275"/>
      <c r="I5" s="275"/>
      <c r="J5" s="275"/>
      <c r="K5" s="275"/>
      <c r="L5" s="275"/>
      <c r="M5" s="275"/>
      <c r="N5" s="276"/>
      <c r="O5" s="283" t="s">
        <v>39</v>
      </c>
      <c r="P5" s="275"/>
      <c r="Q5" s="275"/>
      <c r="R5" s="275"/>
      <c r="S5" s="275"/>
      <c r="T5" s="275"/>
      <c r="U5" s="275"/>
      <c r="V5" s="275"/>
      <c r="W5" s="275"/>
      <c r="X5" s="275"/>
      <c r="Y5" s="275"/>
      <c r="Z5" s="275"/>
      <c r="AA5" s="275"/>
      <c r="AB5" s="275"/>
      <c r="AC5" s="275"/>
      <c r="AD5" s="275"/>
      <c r="AE5" s="275"/>
      <c r="AF5" s="276"/>
      <c r="AG5" s="275" t="s">
        <v>58</v>
      </c>
      <c r="AH5" s="275"/>
      <c r="AI5" s="275"/>
      <c r="AJ5" s="275"/>
      <c r="AK5" s="275"/>
      <c r="AL5" s="275"/>
      <c r="AM5" s="275"/>
      <c r="AN5" s="275"/>
      <c r="AO5" s="275"/>
      <c r="AP5" s="275"/>
      <c r="AQ5" s="275"/>
      <c r="AR5" s="275"/>
      <c r="AS5" s="275"/>
      <c r="AT5" s="275"/>
      <c r="AU5" s="275"/>
      <c r="AV5" s="276"/>
      <c r="AW5" s="275" t="s">
        <v>77</v>
      </c>
      <c r="AX5" s="275"/>
      <c r="AY5" s="275"/>
      <c r="AZ5" s="275"/>
      <c r="BA5" s="275"/>
      <c r="BB5" s="275"/>
      <c r="BC5" s="275"/>
      <c r="BD5" s="275"/>
      <c r="BE5" s="275"/>
      <c r="BF5" s="275"/>
      <c r="BG5" s="275"/>
      <c r="BH5" s="276"/>
      <c r="BI5" s="302" t="s">
        <v>86</v>
      </c>
      <c r="BJ5" s="302"/>
      <c r="BK5" s="302"/>
      <c r="BL5" s="302"/>
      <c r="BM5" s="302"/>
      <c r="BN5" s="302"/>
      <c r="BO5" s="302"/>
      <c r="BP5" s="302"/>
      <c r="BQ5" s="302"/>
      <c r="BR5" s="302"/>
      <c r="BS5" s="302"/>
      <c r="BT5" s="302"/>
      <c r="BU5" s="302"/>
      <c r="BV5" s="302"/>
      <c r="BW5" s="302"/>
      <c r="BX5" s="302"/>
    </row>
    <row r="6" spans="1:76" ht="15.75" x14ac:dyDescent="0.25">
      <c r="A6" s="277">
        <v>0.4</v>
      </c>
      <c r="B6" s="278"/>
      <c r="C6" s="278"/>
      <c r="D6" s="278"/>
      <c r="E6" s="278"/>
      <c r="F6" s="278"/>
      <c r="G6" s="278"/>
      <c r="H6" s="278"/>
      <c r="I6" s="278"/>
      <c r="J6" s="278"/>
      <c r="K6" s="278"/>
      <c r="L6" s="278"/>
      <c r="M6" s="278"/>
      <c r="N6" s="279"/>
      <c r="O6" s="284">
        <v>0.64</v>
      </c>
      <c r="P6" s="285"/>
      <c r="Q6" s="285"/>
      <c r="R6" s="285"/>
      <c r="S6" s="285"/>
      <c r="T6" s="285"/>
      <c r="U6" s="285"/>
      <c r="V6" s="285"/>
      <c r="W6" s="285"/>
      <c r="X6" s="285"/>
      <c r="Y6" s="285"/>
      <c r="Z6" s="285"/>
      <c r="AA6" s="285"/>
      <c r="AB6" s="285"/>
      <c r="AC6" s="285"/>
      <c r="AD6" s="285"/>
      <c r="AE6" s="285"/>
      <c r="AF6" s="285"/>
      <c r="AG6" s="277">
        <v>0.4</v>
      </c>
      <c r="AH6" s="278"/>
      <c r="AI6" s="278"/>
      <c r="AJ6" s="278"/>
      <c r="AK6" s="278"/>
      <c r="AL6" s="278"/>
      <c r="AM6" s="278"/>
      <c r="AN6" s="278"/>
      <c r="AO6" s="278"/>
      <c r="AP6" s="278"/>
      <c r="AQ6" s="278"/>
      <c r="AR6" s="278"/>
      <c r="AS6" s="278"/>
      <c r="AT6" s="278"/>
      <c r="AU6" s="278"/>
      <c r="AV6" s="279"/>
      <c r="AW6" s="277">
        <v>0.53</v>
      </c>
      <c r="AX6" s="277"/>
      <c r="AY6" s="277"/>
      <c r="AZ6" s="277"/>
      <c r="BA6" s="277"/>
      <c r="BB6" s="277"/>
      <c r="BC6" s="277"/>
      <c r="BD6" s="277"/>
      <c r="BE6" s="277"/>
      <c r="BF6" s="277"/>
      <c r="BG6" s="277"/>
      <c r="BH6" s="296"/>
      <c r="BI6" s="277">
        <v>0.38</v>
      </c>
      <c r="BJ6" s="278"/>
      <c r="BK6" s="278"/>
      <c r="BL6" s="278"/>
      <c r="BM6" s="278"/>
      <c r="BN6" s="278"/>
      <c r="BO6" s="278"/>
      <c r="BP6" s="278"/>
      <c r="BQ6" s="278"/>
      <c r="BR6" s="278"/>
      <c r="BS6" s="278"/>
      <c r="BT6" s="278"/>
      <c r="BU6" s="278"/>
      <c r="BV6" s="278"/>
      <c r="BW6" s="278"/>
      <c r="BX6" s="279"/>
    </row>
    <row r="7" spans="1:76" ht="152.25" customHeight="1" x14ac:dyDescent="0.25">
      <c r="A7" s="290" t="s">
        <v>3</v>
      </c>
      <c r="B7" s="291"/>
      <c r="C7" s="292" t="s">
        <v>4</v>
      </c>
      <c r="D7" s="293"/>
      <c r="E7" s="294" t="s">
        <v>5</v>
      </c>
      <c r="F7" s="294"/>
      <c r="G7" s="295" t="s">
        <v>6</v>
      </c>
      <c r="H7" s="293"/>
      <c r="I7" s="292" t="s">
        <v>7</v>
      </c>
      <c r="J7" s="293"/>
      <c r="K7" s="292" t="s">
        <v>8</v>
      </c>
      <c r="L7" s="293"/>
      <c r="M7" s="282" t="s">
        <v>9</v>
      </c>
      <c r="N7" s="282"/>
      <c r="O7" s="286" t="s">
        <v>40</v>
      </c>
      <c r="P7" s="287"/>
      <c r="Q7" s="286" t="s">
        <v>41</v>
      </c>
      <c r="R7" s="287"/>
      <c r="S7" s="286" t="s">
        <v>42</v>
      </c>
      <c r="T7" s="287"/>
      <c r="U7" s="288" t="s">
        <v>43</v>
      </c>
      <c r="V7" s="289"/>
      <c r="W7" s="286" t="s">
        <v>44</v>
      </c>
      <c r="X7" s="287"/>
      <c r="Y7" s="286" t="s">
        <v>45</v>
      </c>
      <c r="Z7" s="287"/>
      <c r="AA7" s="286" t="s">
        <v>46</v>
      </c>
      <c r="AB7" s="287"/>
      <c r="AC7" s="286" t="s">
        <v>47</v>
      </c>
      <c r="AD7" s="287"/>
      <c r="AE7" s="286" t="s">
        <v>48</v>
      </c>
      <c r="AF7" s="287"/>
      <c r="AG7" s="280" t="s">
        <v>59</v>
      </c>
      <c r="AH7" s="281"/>
      <c r="AI7" s="280" t="s">
        <v>60</v>
      </c>
      <c r="AJ7" s="281"/>
      <c r="AK7" s="280" t="s">
        <v>61</v>
      </c>
      <c r="AL7" s="281"/>
      <c r="AM7" s="280" t="s">
        <v>62</v>
      </c>
      <c r="AN7" s="281"/>
      <c r="AO7" s="280" t="s">
        <v>63</v>
      </c>
      <c r="AP7" s="281"/>
      <c r="AQ7" s="280" t="s">
        <v>64</v>
      </c>
      <c r="AR7" s="281"/>
      <c r="AS7" s="280" t="s">
        <v>65</v>
      </c>
      <c r="AT7" s="281"/>
      <c r="AU7" s="280" t="s">
        <v>66</v>
      </c>
      <c r="AV7" s="281"/>
      <c r="AW7" s="286" t="s">
        <v>78</v>
      </c>
      <c r="AX7" s="287"/>
      <c r="AY7" s="286" t="s">
        <v>79</v>
      </c>
      <c r="AZ7" s="287"/>
      <c r="BA7" s="286" t="s">
        <v>80</v>
      </c>
      <c r="BB7" s="287"/>
      <c r="BC7" s="286" t="s">
        <v>81</v>
      </c>
      <c r="BD7" s="287"/>
      <c r="BE7" s="286" t="s">
        <v>82</v>
      </c>
      <c r="BF7" s="287"/>
      <c r="BG7" s="301" t="s">
        <v>83</v>
      </c>
      <c r="BH7" s="301"/>
      <c r="BI7" s="299" t="s">
        <v>87</v>
      </c>
      <c r="BJ7" s="300"/>
      <c r="BK7" s="299" t="s">
        <v>88</v>
      </c>
      <c r="BL7" s="300"/>
      <c r="BM7" s="299" t="s">
        <v>89</v>
      </c>
      <c r="BN7" s="300"/>
      <c r="BO7" s="299" t="s">
        <v>90</v>
      </c>
      <c r="BP7" s="300"/>
      <c r="BQ7" s="299" t="s">
        <v>91</v>
      </c>
      <c r="BR7" s="300"/>
      <c r="BS7" s="299" t="s">
        <v>92</v>
      </c>
      <c r="BT7" s="300"/>
      <c r="BU7" s="299" t="s">
        <v>93</v>
      </c>
      <c r="BV7" s="300"/>
      <c r="BW7" s="246" t="s">
        <v>94</v>
      </c>
      <c r="BX7" s="246"/>
    </row>
    <row r="8" spans="1:76" ht="15" customHeight="1" x14ac:dyDescent="0.25">
      <c r="A8" s="1" t="s">
        <v>10</v>
      </c>
      <c r="B8" s="73">
        <f>'SEGUIMIENTO PDI'!S3</f>
        <v>0</v>
      </c>
      <c r="C8" s="2" t="s">
        <v>11</v>
      </c>
      <c r="D8" s="3">
        <v>0</v>
      </c>
      <c r="E8" s="2" t="s">
        <v>12</v>
      </c>
      <c r="F8" s="73">
        <f>'SEGUIMIENTO PDI'!S15</f>
        <v>0</v>
      </c>
      <c r="G8" s="5" t="s">
        <v>13</v>
      </c>
      <c r="H8" s="73">
        <f>'SEGUIMIENTO PDI'!S20</f>
        <v>0</v>
      </c>
      <c r="I8" s="2" t="s">
        <v>14</v>
      </c>
      <c r="J8" s="73">
        <f>'SEGUIMIENTO PDI'!S22</f>
        <v>71</v>
      </c>
      <c r="K8" s="1" t="s">
        <v>15</v>
      </c>
      <c r="L8" s="73">
        <f>'SEGUIMIENTO PDI'!S25</f>
        <v>0</v>
      </c>
      <c r="M8" s="6" t="s">
        <v>16</v>
      </c>
      <c r="N8" s="73">
        <f>'SEGUIMIENTO PDI'!S28</f>
        <v>20</v>
      </c>
      <c r="O8" s="10" t="s">
        <v>10</v>
      </c>
      <c r="P8" s="73">
        <v>200</v>
      </c>
      <c r="Q8" s="12" t="s">
        <v>11</v>
      </c>
      <c r="R8" s="73">
        <f>'SEGUIMIENTO PDI'!AG37</f>
        <v>0</v>
      </c>
      <c r="S8" s="13" t="s">
        <v>12</v>
      </c>
      <c r="T8" s="73">
        <v>25</v>
      </c>
      <c r="U8" s="12" t="s">
        <v>13</v>
      </c>
      <c r="V8" s="73">
        <v>132</v>
      </c>
      <c r="W8" s="14" t="s">
        <v>14</v>
      </c>
      <c r="X8" s="73">
        <f>'SEGUIMIENTO PDI'!AG52</f>
        <v>0</v>
      </c>
      <c r="Y8" s="14" t="s">
        <v>15</v>
      </c>
      <c r="Z8" s="73">
        <v>50</v>
      </c>
      <c r="AA8" s="12" t="s">
        <v>16</v>
      </c>
      <c r="AB8" s="73">
        <v>300</v>
      </c>
      <c r="AC8" s="15" t="s">
        <v>49</v>
      </c>
      <c r="AD8" s="73">
        <v>200</v>
      </c>
      <c r="AE8" s="16" t="s">
        <v>50</v>
      </c>
      <c r="AF8" s="73">
        <f>'SEGUIMIENTO PDI'!AG60</f>
        <v>0</v>
      </c>
      <c r="AG8" s="12" t="s">
        <v>10</v>
      </c>
      <c r="AH8" s="73">
        <f>'SEGUIMIENTO PDI'!AY67</f>
        <v>0</v>
      </c>
      <c r="AI8" s="13" t="s">
        <v>11</v>
      </c>
      <c r="AJ8" s="73">
        <f>'SEGUIMIENTO PDI'!AY73</f>
        <v>0</v>
      </c>
      <c r="AK8" s="12" t="s">
        <v>12</v>
      </c>
      <c r="AL8" s="18">
        <v>0</v>
      </c>
      <c r="AM8" s="14" t="s">
        <v>13</v>
      </c>
      <c r="AN8" s="18">
        <v>0</v>
      </c>
      <c r="AO8" s="13" t="s">
        <v>14</v>
      </c>
      <c r="AP8" s="73">
        <f>'SEGUIMIENTO PDI'!AY92</f>
        <v>0</v>
      </c>
      <c r="AQ8" s="12" t="s">
        <v>15</v>
      </c>
      <c r="AR8" s="73">
        <f>'SEGUIMIENTO PDI'!AY94</f>
        <v>0</v>
      </c>
      <c r="AS8" s="21" t="s">
        <v>16</v>
      </c>
      <c r="AT8" s="11">
        <v>0</v>
      </c>
      <c r="AU8" s="12" t="s">
        <v>49</v>
      </c>
      <c r="AV8" s="73">
        <v>50</v>
      </c>
      <c r="AW8" s="12" t="s">
        <v>10</v>
      </c>
      <c r="AX8" s="73">
        <v>71</v>
      </c>
      <c r="AY8" s="14" t="s">
        <v>11</v>
      </c>
      <c r="AZ8" s="127">
        <v>49</v>
      </c>
      <c r="BA8" s="12" t="s">
        <v>12</v>
      </c>
      <c r="BB8" s="73">
        <v>58</v>
      </c>
      <c r="BC8" s="15" t="s">
        <v>13</v>
      </c>
      <c r="BD8" s="73">
        <v>55</v>
      </c>
      <c r="BE8" s="12" t="s">
        <v>14</v>
      </c>
      <c r="BF8" s="73">
        <v>23</v>
      </c>
      <c r="BG8" s="14" t="s">
        <v>15</v>
      </c>
      <c r="BH8" s="127">
        <v>36</v>
      </c>
      <c r="BI8" s="15" t="s">
        <v>10</v>
      </c>
      <c r="BJ8" s="73">
        <v>45</v>
      </c>
      <c r="BK8" s="15" t="s">
        <v>95</v>
      </c>
      <c r="BL8" s="26">
        <v>0</v>
      </c>
      <c r="BM8" s="12" t="s">
        <v>96</v>
      </c>
      <c r="BN8" s="73">
        <v>100</v>
      </c>
      <c r="BO8" s="14" t="s">
        <v>12</v>
      </c>
      <c r="BP8" s="73">
        <v>50</v>
      </c>
      <c r="BQ8" s="13" t="s">
        <v>13</v>
      </c>
      <c r="BR8" s="73">
        <v>100</v>
      </c>
      <c r="BS8" s="12" t="s">
        <v>14</v>
      </c>
      <c r="BT8" s="73">
        <f>'SEGUIMIENTO PDI'!CA170</f>
        <v>0</v>
      </c>
      <c r="BU8" s="14" t="s">
        <v>15</v>
      </c>
      <c r="BV8" s="23">
        <v>0</v>
      </c>
      <c r="BW8" s="12" t="s">
        <v>16</v>
      </c>
      <c r="BX8" s="73">
        <v>32</v>
      </c>
    </row>
    <row r="9" spans="1:76" ht="15" customHeight="1" x14ac:dyDescent="0.25">
      <c r="A9" s="1" t="s">
        <v>17</v>
      </c>
      <c r="B9" s="73">
        <f>'SEGUIMIENTO PDI'!S4</f>
        <v>68</v>
      </c>
      <c r="C9" s="2" t="s">
        <v>18</v>
      </c>
      <c r="D9" s="3">
        <v>0</v>
      </c>
      <c r="E9" s="2" t="s">
        <v>19</v>
      </c>
      <c r="F9" s="73">
        <f>'SEGUIMIENTO PDI'!S16</f>
        <v>25</v>
      </c>
      <c r="G9" s="5" t="s">
        <v>20</v>
      </c>
      <c r="H9" s="73">
        <f>'SEGUIMIENTO PDI'!S21</f>
        <v>50</v>
      </c>
      <c r="I9" s="2" t="s">
        <v>21</v>
      </c>
      <c r="J9" s="73">
        <f>'SEGUIMIENTO PDI'!S23</f>
        <v>41</v>
      </c>
      <c r="K9" s="1" t="s">
        <v>22</v>
      </c>
      <c r="L9" s="73">
        <f>'SEGUIMIENTO PDI'!S26</f>
        <v>20</v>
      </c>
      <c r="M9" s="6" t="s">
        <v>23</v>
      </c>
      <c r="N9" s="73">
        <f>'SEGUIMIENTO PDI'!S29</f>
        <v>10</v>
      </c>
      <c r="O9" s="10" t="s">
        <v>17</v>
      </c>
      <c r="P9" s="73">
        <v>33</v>
      </c>
      <c r="Q9" s="12" t="s">
        <v>18</v>
      </c>
      <c r="R9" s="73">
        <v>100</v>
      </c>
      <c r="S9" s="13" t="s">
        <v>19</v>
      </c>
      <c r="T9" s="73">
        <v>107</v>
      </c>
      <c r="U9" s="12" t="s">
        <v>20</v>
      </c>
      <c r="V9" s="73">
        <v>100</v>
      </c>
      <c r="W9" s="14" t="s">
        <v>21</v>
      </c>
      <c r="X9" s="73">
        <v>450</v>
      </c>
      <c r="Y9" s="14" t="s">
        <v>22</v>
      </c>
      <c r="Z9" s="73">
        <v>50</v>
      </c>
      <c r="AA9" s="17"/>
      <c r="AB9" s="17"/>
      <c r="AC9" s="17"/>
      <c r="AD9" s="17"/>
      <c r="AE9" s="12" t="s">
        <v>51</v>
      </c>
      <c r="AF9" s="73">
        <v>60</v>
      </c>
      <c r="AG9" s="12" t="s">
        <v>17</v>
      </c>
      <c r="AH9" s="73">
        <v>20</v>
      </c>
      <c r="AI9" s="13" t="s">
        <v>18</v>
      </c>
      <c r="AJ9" s="73">
        <v>100</v>
      </c>
      <c r="AK9" s="12" t="s">
        <v>19</v>
      </c>
      <c r="AL9" s="73">
        <v>160</v>
      </c>
      <c r="AM9" s="14" t="s">
        <v>20</v>
      </c>
      <c r="AN9" s="73">
        <v>80</v>
      </c>
      <c r="AO9" s="13" t="s">
        <v>21</v>
      </c>
      <c r="AP9" s="73">
        <f>'SEGUIMIENTO PDI'!AY93</f>
        <v>0</v>
      </c>
      <c r="AQ9" s="12" t="s">
        <v>22</v>
      </c>
      <c r="AR9" s="73">
        <f>'SEGUIMIENTO PDI'!AY95</f>
        <v>0</v>
      </c>
      <c r="AS9" s="17"/>
      <c r="AT9" s="17"/>
      <c r="AU9" s="12" t="s">
        <v>67</v>
      </c>
      <c r="AV9" s="73">
        <v>40</v>
      </c>
      <c r="AW9" s="12" t="s">
        <v>17</v>
      </c>
      <c r="AX9" s="73">
        <v>70</v>
      </c>
      <c r="AY9" s="17"/>
      <c r="AZ9" s="17"/>
      <c r="BA9" s="17"/>
      <c r="BB9" s="17"/>
      <c r="BC9" s="17"/>
      <c r="BD9" s="17"/>
      <c r="BE9" s="12" t="s">
        <v>21</v>
      </c>
      <c r="BF9" s="73">
        <v>163</v>
      </c>
      <c r="BG9" s="17"/>
      <c r="BI9" s="15" t="s">
        <v>17</v>
      </c>
      <c r="BJ9" s="73">
        <v>45</v>
      </c>
      <c r="BK9" s="15" t="s">
        <v>97</v>
      </c>
      <c r="BL9" s="127">
        <v>0</v>
      </c>
      <c r="BM9" s="12" t="s">
        <v>98</v>
      </c>
      <c r="BN9" s="73">
        <v>17</v>
      </c>
      <c r="BO9" s="14" t="s">
        <v>19</v>
      </c>
      <c r="BP9" s="73">
        <v>35</v>
      </c>
      <c r="BQ9" s="19"/>
      <c r="BR9" s="19"/>
      <c r="BS9" s="12" t="s">
        <v>21</v>
      </c>
      <c r="BT9" s="73">
        <f>'SEGUIMIENTO PDI'!CA171</f>
        <v>0</v>
      </c>
      <c r="BU9" s="19"/>
      <c r="BV9" s="19"/>
      <c r="BW9" s="12" t="s">
        <v>23</v>
      </c>
      <c r="BX9" s="73">
        <f>'SEGUIMIENTO PDI'!CA176</f>
        <v>0</v>
      </c>
    </row>
    <row r="10" spans="1:76" ht="15" customHeight="1" x14ac:dyDescent="0.25">
      <c r="A10" s="1" t="s">
        <v>24</v>
      </c>
      <c r="B10" s="73">
        <f>'SEGUIMIENTO PDI'!S5</f>
        <v>25</v>
      </c>
      <c r="C10" s="2" t="s">
        <v>25</v>
      </c>
      <c r="D10" s="3">
        <v>0</v>
      </c>
      <c r="E10" s="2" t="s">
        <v>26</v>
      </c>
      <c r="F10" s="3">
        <v>0</v>
      </c>
      <c r="G10" s="7"/>
      <c r="H10" s="7"/>
      <c r="I10" s="2" t="s">
        <v>27</v>
      </c>
      <c r="J10" s="73">
        <f>'SEGUIMIENTO PDI'!S24</f>
        <v>26</v>
      </c>
      <c r="K10" s="1" t="s">
        <v>28</v>
      </c>
      <c r="L10" s="73">
        <f>'SEGUIMIENTO PDI'!S27</f>
        <v>0</v>
      </c>
      <c r="M10" s="6" t="s">
        <v>29</v>
      </c>
      <c r="N10" s="73">
        <f>'SEGUIMIENTO PDI'!S30</f>
        <v>40</v>
      </c>
      <c r="O10" s="10" t="s">
        <v>24</v>
      </c>
      <c r="P10" s="73">
        <v>400</v>
      </c>
      <c r="Q10" s="12" t="s">
        <v>25</v>
      </c>
      <c r="R10" s="73">
        <f>'SEGUIMIENTO PDI'!AG39</f>
        <v>0</v>
      </c>
      <c r="S10" s="13" t="s">
        <v>26</v>
      </c>
      <c r="T10" s="73">
        <v>45</v>
      </c>
      <c r="U10" s="12" t="s">
        <v>52</v>
      </c>
      <c r="V10" s="18">
        <v>0</v>
      </c>
      <c r="W10" s="14" t="s">
        <v>27</v>
      </c>
      <c r="X10" s="73">
        <v>100</v>
      </c>
      <c r="Y10" s="17"/>
      <c r="Z10" s="17"/>
      <c r="AA10" s="17"/>
      <c r="AB10" s="17"/>
      <c r="AC10" s="17"/>
      <c r="AD10" s="17"/>
      <c r="AE10" s="12" t="s">
        <v>53</v>
      </c>
      <c r="AF10" s="73">
        <v>100</v>
      </c>
      <c r="AG10" s="12" t="s">
        <v>24</v>
      </c>
      <c r="AH10" s="73">
        <v>10</v>
      </c>
      <c r="AI10" s="13" t="s">
        <v>25</v>
      </c>
      <c r="AJ10" s="73">
        <v>100</v>
      </c>
      <c r="AK10" s="12" t="s">
        <v>26</v>
      </c>
      <c r="AL10" s="73">
        <f>'SEGUIMIENTO PDI'!AY78</f>
        <v>0</v>
      </c>
      <c r="AM10" s="14" t="s">
        <v>52</v>
      </c>
      <c r="AN10" s="73">
        <v>100</v>
      </c>
      <c r="AO10" s="17"/>
      <c r="AP10" s="17"/>
      <c r="AQ10" s="12" t="s">
        <v>28</v>
      </c>
      <c r="AR10" s="73">
        <f>'SEGUIMIENTO PDI'!AY96</f>
        <v>0</v>
      </c>
      <c r="AS10" s="17"/>
      <c r="AT10" s="17"/>
      <c r="AU10" s="12" t="s">
        <v>68</v>
      </c>
      <c r="AV10" s="73">
        <f>'SEGUIMIENTO PDI'!AY101</f>
        <v>0</v>
      </c>
      <c r="AW10" s="12" t="s">
        <v>24</v>
      </c>
      <c r="AX10" s="73">
        <v>52</v>
      </c>
      <c r="AY10" s="17"/>
      <c r="AZ10" s="17"/>
      <c r="BA10" s="17"/>
      <c r="BB10" s="17"/>
      <c r="BC10" s="17"/>
      <c r="BD10" s="17"/>
      <c r="BE10" s="12" t="s">
        <v>27</v>
      </c>
      <c r="BF10" s="73">
        <v>15</v>
      </c>
      <c r="BG10" s="17"/>
      <c r="BI10" s="17"/>
      <c r="BJ10" s="17"/>
      <c r="BK10" s="12" t="s">
        <v>99</v>
      </c>
      <c r="BL10" s="127">
        <v>25</v>
      </c>
      <c r="BM10" s="12" t="s">
        <v>100</v>
      </c>
      <c r="BN10" s="73">
        <v>40</v>
      </c>
      <c r="BO10" s="14" t="s">
        <v>26</v>
      </c>
      <c r="BP10" s="73">
        <v>55</v>
      </c>
      <c r="BQ10" s="19"/>
      <c r="BR10" s="19"/>
      <c r="BS10" s="12" t="s">
        <v>27</v>
      </c>
      <c r="BT10" s="73">
        <f>'SEGUIMIENTO PDI'!CA172</f>
        <v>0</v>
      </c>
      <c r="BU10" s="19"/>
      <c r="BV10" s="19"/>
      <c r="BW10" s="19"/>
      <c r="BX10" s="24"/>
    </row>
    <row r="11" spans="1:76" ht="15" customHeight="1" x14ac:dyDescent="0.25">
      <c r="A11" s="1" t="s">
        <v>30</v>
      </c>
      <c r="B11" s="73">
        <f>'SEGUIMIENTO PDI'!S6</f>
        <v>25</v>
      </c>
      <c r="C11" s="2" t="s">
        <v>31</v>
      </c>
      <c r="D11" s="3">
        <v>0</v>
      </c>
      <c r="E11" s="2" t="s">
        <v>32</v>
      </c>
      <c r="F11" s="8">
        <v>0</v>
      </c>
      <c r="G11" s="7"/>
      <c r="H11" s="7"/>
      <c r="I11" s="7"/>
      <c r="J11" s="7"/>
      <c r="K11" s="7"/>
      <c r="L11" s="7"/>
      <c r="M11" s="6" t="s">
        <v>33</v>
      </c>
      <c r="N11" s="73">
        <f>'SEGUIMIENTO PDI'!S31</f>
        <v>40</v>
      </c>
      <c r="Q11" s="12" t="s">
        <v>31</v>
      </c>
      <c r="R11" s="73">
        <f>'SEGUIMIENTO PDI'!AG40</f>
        <v>0</v>
      </c>
      <c r="S11" s="13" t="s">
        <v>32</v>
      </c>
      <c r="T11" s="73">
        <v>650</v>
      </c>
      <c r="U11" s="12" t="s">
        <v>54</v>
      </c>
      <c r="V11" s="18">
        <v>0</v>
      </c>
      <c r="W11" s="17"/>
      <c r="X11" s="17"/>
      <c r="Y11" s="17"/>
      <c r="Z11" s="17"/>
      <c r="AA11" s="17"/>
      <c r="AB11" s="17"/>
      <c r="AC11" s="17"/>
      <c r="AD11" s="17"/>
      <c r="AE11" s="12" t="s">
        <v>55</v>
      </c>
      <c r="AF11" s="73">
        <f>'SEGUIMIENTO PDI'!AG63</f>
        <v>0</v>
      </c>
      <c r="AG11" s="12" t="s">
        <v>30</v>
      </c>
      <c r="AH11" s="73">
        <v>18</v>
      </c>
      <c r="AI11" s="17"/>
      <c r="AJ11" s="17"/>
      <c r="AK11" s="12" t="s">
        <v>32</v>
      </c>
      <c r="AL11" s="73">
        <v>50</v>
      </c>
      <c r="AM11" s="14" t="s">
        <v>54</v>
      </c>
      <c r="AN11" s="73">
        <f>'SEGUIMIENTO PDI'!AY91</f>
        <v>0</v>
      </c>
      <c r="AO11" s="17"/>
      <c r="AP11" s="17"/>
      <c r="AQ11" s="12" t="s">
        <v>69</v>
      </c>
      <c r="AR11" s="18">
        <v>0</v>
      </c>
      <c r="AS11" s="17"/>
      <c r="AT11" s="17"/>
      <c r="AU11" s="17"/>
      <c r="AV11" s="17"/>
      <c r="AW11" s="12" t="s">
        <v>30</v>
      </c>
      <c r="AX11" s="73">
        <v>10</v>
      </c>
      <c r="BI11" s="17"/>
      <c r="BJ11" s="17"/>
      <c r="BK11" s="12" t="s">
        <v>101</v>
      </c>
      <c r="BL11" s="26">
        <v>0</v>
      </c>
      <c r="BM11" s="12" t="s">
        <v>102</v>
      </c>
      <c r="BN11" s="73">
        <v>5</v>
      </c>
      <c r="BO11" s="14" t="s">
        <v>70</v>
      </c>
      <c r="BP11" s="73">
        <f>'SEGUIMIENTO PDI'!CA167</f>
        <v>0</v>
      </c>
      <c r="BQ11" s="19"/>
      <c r="BR11" s="19"/>
      <c r="BS11" s="12" t="s">
        <v>103</v>
      </c>
      <c r="BT11" s="73">
        <f>'SEGUIMIENTO PDI'!CA173</f>
        <v>0</v>
      </c>
      <c r="BU11" s="17"/>
      <c r="BV11" s="17"/>
      <c r="BW11" s="17"/>
    </row>
    <row r="12" spans="1:76" ht="15" customHeight="1" x14ac:dyDescent="0.25">
      <c r="A12" s="1" t="s">
        <v>34</v>
      </c>
      <c r="B12" s="73">
        <f>'SEGUIMIENTO PDI'!S7</f>
        <v>25</v>
      </c>
      <c r="C12" s="2" t="s">
        <v>35</v>
      </c>
      <c r="D12" s="3">
        <v>0</v>
      </c>
      <c r="E12" s="4" t="s">
        <v>36</v>
      </c>
      <c r="F12" s="3">
        <v>0</v>
      </c>
      <c r="G12" s="7"/>
      <c r="H12" s="7"/>
      <c r="I12" s="7"/>
      <c r="J12" s="7"/>
      <c r="K12" s="7"/>
      <c r="L12" s="7"/>
      <c r="M12" s="7"/>
      <c r="N12" s="9"/>
      <c r="Q12" s="12" t="s">
        <v>35</v>
      </c>
      <c r="R12" s="73">
        <f>'SEGUIMIENTO PDI'!AG41</f>
        <v>0</v>
      </c>
      <c r="U12" s="19"/>
      <c r="V12" s="20"/>
      <c r="W12" s="17"/>
      <c r="X12" s="17"/>
      <c r="Y12" s="17"/>
      <c r="Z12" s="17"/>
      <c r="AA12" s="17"/>
      <c r="AB12" s="17"/>
      <c r="AC12" s="17"/>
      <c r="AD12" s="17"/>
      <c r="AE12" s="12" t="s">
        <v>56</v>
      </c>
      <c r="AF12" s="73">
        <v>100</v>
      </c>
      <c r="AG12" s="12" t="s">
        <v>34</v>
      </c>
      <c r="AH12" s="123">
        <f>'SEGUIMIENTO PDI'!AY71</f>
        <v>0</v>
      </c>
      <c r="AI12" s="17"/>
      <c r="AJ12" s="17"/>
      <c r="AK12" s="12" t="s">
        <v>36</v>
      </c>
      <c r="AL12" s="73">
        <v>67</v>
      </c>
      <c r="AM12" s="17"/>
      <c r="AN12" s="17"/>
      <c r="AO12" s="17"/>
      <c r="AP12" s="17"/>
      <c r="AQ12" s="17"/>
      <c r="AR12" s="17"/>
      <c r="AS12" s="17"/>
      <c r="AT12" s="17"/>
      <c r="AU12" s="17"/>
      <c r="AV12" s="17"/>
      <c r="AW12" s="12" t="s">
        <v>34</v>
      </c>
      <c r="AX12" s="73">
        <f>'SEGUIMIENTO PDI'!BO107</f>
        <v>0</v>
      </c>
      <c r="BI12" s="17"/>
      <c r="BJ12" s="17"/>
      <c r="BK12" s="12" t="s">
        <v>104</v>
      </c>
      <c r="BL12" s="127">
        <v>0</v>
      </c>
      <c r="BM12" s="12" t="s">
        <v>105</v>
      </c>
      <c r="BN12" s="73">
        <f>'SEGUIMIENTO PDI'!CA153</f>
        <v>0</v>
      </c>
      <c r="BO12" s="12" t="s">
        <v>71</v>
      </c>
      <c r="BP12" s="73">
        <v>60</v>
      </c>
      <c r="BQ12" s="19"/>
      <c r="BR12" s="19"/>
      <c r="BS12" s="12" t="s">
        <v>106</v>
      </c>
      <c r="BT12" s="73">
        <v>60</v>
      </c>
      <c r="BU12" s="17"/>
      <c r="BV12" s="17"/>
      <c r="BW12" s="17"/>
    </row>
    <row r="13" spans="1:76" ht="15" customHeight="1" x14ac:dyDescent="0.25">
      <c r="A13" s="1" t="s">
        <v>37</v>
      </c>
      <c r="B13" s="73">
        <f>'SEGUIMIENTO PDI'!S8</f>
        <v>25</v>
      </c>
      <c r="C13" s="2" t="s">
        <v>38</v>
      </c>
      <c r="D13" s="3">
        <v>0</v>
      </c>
      <c r="E13" s="7"/>
      <c r="F13" s="7"/>
      <c r="G13" s="7"/>
      <c r="H13" s="7"/>
      <c r="I13" s="7"/>
      <c r="J13" s="7"/>
      <c r="K13" s="7"/>
      <c r="L13" s="7"/>
      <c r="M13" s="7"/>
      <c r="N13" s="9"/>
      <c r="Q13" s="12" t="s">
        <v>38</v>
      </c>
      <c r="R13" s="73">
        <v>585</v>
      </c>
      <c r="W13" s="17"/>
      <c r="X13" s="17"/>
      <c r="Y13" s="17"/>
      <c r="Z13" s="17"/>
      <c r="AA13" s="17"/>
      <c r="AB13" s="17"/>
      <c r="AC13" s="17"/>
      <c r="AD13" s="17"/>
      <c r="AE13" s="12" t="s">
        <v>57</v>
      </c>
      <c r="AF13" s="73">
        <v>35</v>
      </c>
      <c r="AG13" s="12" t="s">
        <v>37</v>
      </c>
      <c r="AH13" s="73">
        <f>'SEGUIMIENTO PDI'!AY72</f>
        <v>0</v>
      </c>
      <c r="AI13" s="17"/>
      <c r="AJ13" s="17"/>
      <c r="AK13" s="12" t="s">
        <v>70</v>
      </c>
      <c r="AL13" s="73">
        <v>35</v>
      </c>
      <c r="AM13" s="17"/>
      <c r="AN13" s="17"/>
      <c r="AO13" s="17"/>
      <c r="AP13" s="17"/>
      <c r="AQ13" s="17"/>
      <c r="AR13" s="17"/>
      <c r="AS13" s="17"/>
      <c r="AT13" s="17"/>
      <c r="AU13" s="17"/>
      <c r="AV13" s="17"/>
      <c r="AW13" s="12" t="s">
        <v>37</v>
      </c>
      <c r="AX13" s="73">
        <v>12</v>
      </c>
      <c r="BI13" s="17"/>
      <c r="BJ13" s="17"/>
      <c r="BK13" s="12" t="s">
        <v>107</v>
      </c>
      <c r="BL13" s="127">
        <v>0</v>
      </c>
      <c r="BM13" s="12" t="s">
        <v>108</v>
      </c>
      <c r="BN13" s="73">
        <v>100</v>
      </c>
      <c r="BO13" s="162"/>
      <c r="BP13" s="161"/>
      <c r="BQ13" s="17"/>
      <c r="BR13" s="17"/>
      <c r="BS13" s="17"/>
      <c r="BT13" s="17"/>
      <c r="BU13" s="17"/>
      <c r="BV13" s="17"/>
      <c r="BW13" s="17"/>
    </row>
    <row r="14" spans="1:76" x14ac:dyDescent="0.25">
      <c r="AG14" s="17"/>
      <c r="AH14" s="17"/>
      <c r="AI14" s="17"/>
      <c r="AJ14" s="17"/>
      <c r="AK14" s="12" t="s">
        <v>71</v>
      </c>
      <c r="AL14" s="73">
        <v>31</v>
      </c>
      <c r="AM14" s="17"/>
      <c r="AN14" s="17"/>
      <c r="AO14" s="17"/>
      <c r="AP14" s="17"/>
      <c r="AQ14" s="17"/>
      <c r="AR14" s="17"/>
      <c r="AS14" s="17"/>
      <c r="AT14" s="17"/>
      <c r="AU14" s="17"/>
      <c r="AV14" s="17"/>
      <c r="AW14" s="12" t="s">
        <v>84</v>
      </c>
      <c r="AX14" s="73">
        <v>42</v>
      </c>
      <c r="BI14" s="17"/>
      <c r="BJ14" s="17"/>
      <c r="BK14" s="19"/>
      <c r="BL14" s="25"/>
      <c r="BM14" s="12" t="s">
        <v>109</v>
      </c>
      <c r="BN14" s="73">
        <f>'SEGUIMIENTO PDI'!CA155</f>
        <v>0</v>
      </c>
      <c r="BO14" s="162"/>
      <c r="BP14" s="161"/>
      <c r="BQ14" s="17"/>
      <c r="BR14" s="17"/>
      <c r="BS14" s="17"/>
      <c r="BT14" s="17"/>
      <c r="BU14" s="17"/>
      <c r="BV14" s="17"/>
      <c r="BW14" s="17"/>
    </row>
    <row r="15" spans="1:76" x14ac:dyDescent="0.25">
      <c r="AG15" s="17"/>
      <c r="AH15" s="17"/>
      <c r="AI15" s="17"/>
      <c r="AJ15" s="17"/>
      <c r="AK15" s="12" t="s">
        <v>72</v>
      </c>
      <c r="AL15" s="73">
        <v>116</v>
      </c>
      <c r="AM15" s="17"/>
      <c r="AN15" s="17"/>
      <c r="AO15" s="17"/>
      <c r="AP15" s="17"/>
      <c r="AQ15" s="17"/>
      <c r="AR15" s="17"/>
      <c r="AS15" s="17"/>
      <c r="AT15" s="17"/>
      <c r="AU15" s="17"/>
      <c r="AV15" s="17"/>
      <c r="AW15" s="12" t="s">
        <v>85</v>
      </c>
      <c r="AX15" s="73">
        <f>'SEGUIMIENTO PDI'!BO110</f>
        <v>0</v>
      </c>
      <c r="BI15" s="17"/>
      <c r="BJ15" s="17"/>
      <c r="BK15" s="19"/>
      <c r="BL15" s="19"/>
      <c r="BM15" s="12" t="s">
        <v>110</v>
      </c>
      <c r="BN15" s="73">
        <f>'SEGUIMIENTO PDI'!CA155</f>
        <v>0</v>
      </c>
      <c r="BO15" s="162"/>
      <c r="BP15" s="161"/>
      <c r="BQ15" s="17"/>
      <c r="BR15" s="17"/>
      <c r="BS15" s="17"/>
      <c r="BT15" s="17"/>
      <c r="BU15" s="17"/>
      <c r="BV15" s="17"/>
      <c r="BW15" s="17"/>
    </row>
    <row r="16" spans="1:76" x14ac:dyDescent="0.25">
      <c r="AG16" s="17"/>
      <c r="AH16" s="17"/>
      <c r="AI16" s="17"/>
      <c r="AJ16" s="17"/>
      <c r="AK16" s="12" t="s">
        <v>73</v>
      </c>
      <c r="AL16" s="73">
        <v>60</v>
      </c>
      <c r="AM16" s="17"/>
      <c r="AN16" s="17"/>
      <c r="AO16" s="17"/>
      <c r="AP16" s="17"/>
      <c r="AQ16" s="17"/>
      <c r="AR16" s="17"/>
      <c r="AS16" s="17"/>
      <c r="AT16" s="17"/>
      <c r="AU16" s="17"/>
      <c r="AV16" s="17"/>
      <c r="BI16" s="17"/>
      <c r="BJ16" s="17"/>
      <c r="BK16" s="19"/>
      <c r="BL16" s="19"/>
      <c r="BM16" s="12" t="s">
        <v>111</v>
      </c>
      <c r="BN16" s="73">
        <f>'SEGUIMIENTO PDI'!CA157</f>
        <v>0</v>
      </c>
      <c r="BO16" s="17"/>
      <c r="BP16" s="17"/>
      <c r="BQ16" s="17"/>
      <c r="BR16" s="17"/>
      <c r="BS16" s="17"/>
      <c r="BT16" s="17"/>
      <c r="BU16" s="17"/>
      <c r="BV16" s="17"/>
      <c r="BW16" s="17"/>
    </row>
    <row r="17" spans="2:75" x14ac:dyDescent="0.25">
      <c r="AG17" s="17"/>
      <c r="AH17" s="17"/>
      <c r="AI17" s="17"/>
      <c r="AJ17" s="17"/>
      <c r="AK17" s="12" t="s">
        <v>74</v>
      </c>
      <c r="AL17" s="22">
        <v>0</v>
      </c>
      <c r="AM17" s="17"/>
      <c r="AN17" s="17"/>
      <c r="AO17" s="17"/>
      <c r="AP17" s="17"/>
      <c r="AQ17" s="17"/>
      <c r="AR17" s="17"/>
      <c r="AS17" s="17"/>
      <c r="AT17" s="17"/>
      <c r="AU17" s="19"/>
      <c r="AV17" s="17"/>
      <c r="BI17" s="17"/>
      <c r="BJ17" s="17"/>
      <c r="BK17" s="19"/>
      <c r="BL17" s="19"/>
      <c r="BM17" s="12" t="s">
        <v>112</v>
      </c>
      <c r="BN17" s="73">
        <v>60</v>
      </c>
      <c r="BO17" s="17"/>
      <c r="BP17" s="17"/>
      <c r="BQ17" s="17"/>
      <c r="BR17" s="17"/>
      <c r="BS17" s="17"/>
      <c r="BT17" s="17"/>
      <c r="BU17" s="17"/>
      <c r="BV17" s="17"/>
      <c r="BW17" s="17"/>
    </row>
    <row r="18" spans="2:75" x14ac:dyDescent="0.25">
      <c r="AG18" s="17"/>
      <c r="AH18" s="17"/>
      <c r="AI18" s="17"/>
      <c r="AJ18" s="17"/>
      <c r="AK18" s="12" t="s">
        <v>75</v>
      </c>
      <c r="AL18" s="73">
        <f>'SEGUIMIENTO PDI'!AY86</f>
        <v>0</v>
      </c>
      <c r="AM18" s="17"/>
      <c r="AN18" s="17"/>
      <c r="AO18" s="17"/>
      <c r="AP18" s="17"/>
      <c r="AQ18" s="17"/>
      <c r="AR18" s="17"/>
      <c r="AS18" s="17"/>
      <c r="AT18" s="17"/>
      <c r="AU18" s="17"/>
      <c r="AV18" s="17"/>
      <c r="BI18" s="17"/>
      <c r="BJ18" s="17"/>
      <c r="BK18" s="19"/>
      <c r="BL18" s="19"/>
      <c r="BM18" s="12" t="s">
        <v>113</v>
      </c>
      <c r="BN18" s="73">
        <v>51</v>
      </c>
      <c r="BO18" s="17"/>
      <c r="BP18" s="17"/>
      <c r="BQ18" s="17"/>
      <c r="BR18" s="17"/>
      <c r="BS18" s="17"/>
      <c r="BT18" s="17"/>
      <c r="BU18" s="17"/>
      <c r="BV18" s="17"/>
      <c r="BW18" s="17"/>
    </row>
    <row r="19" spans="2:75" x14ac:dyDescent="0.25">
      <c r="AG19" s="17"/>
      <c r="AH19" s="17"/>
      <c r="AI19" s="17"/>
      <c r="AJ19" s="17"/>
      <c r="AK19" s="12" t="s">
        <v>76</v>
      </c>
      <c r="AL19" s="73">
        <v>40</v>
      </c>
      <c r="AM19" s="17"/>
      <c r="AN19" s="17"/>
      <c r="AO19" s="17"/>
      <c r="AP19" s="17"/>
      <c r="AQ19" s="17"/>
      <c r="AR19" s="17"/>
      <c r="AS19" s="17"/>
      <c r="AT19" s="17"/>
      <c r="AU19" s="17"/>
      <c r="AV19" s="17"/>
      <c r="BI19" s="17"/>
      <c r="BJ19" s="17"/>
      <c r="BK19" s="19"/>
      <c r="BL19" s="19"/>
      <c r="BM19" s="12" t="s">
        <v>114</v>
      </c>
      <c r="BN19" s="73">
        <f>'SEGUIMIENTO PDI'!CA160</f>
        <v>0</v>
      </c>
      <c r="BO19" s="17"/>
      <c r="BP19" s="17"/>
      <c r="BQ19" s="17"/>
      <c r="BR19" s="17"/>
      <c r="BS19" s="17"/>
      <c r="BT19" s="17"/>
      <c r="BU19" s="17"/>
      <c r="BV19" s="17"/>
      <c r="BW19" s="17"/>
    </row>
    <row r="20" spans="2:75" x14ac:dyDescent="0.25">
      <c r="BI20" s="17"/>
      <c r="BJ20" s="17"/>
      <c r="BK20" s="19"/>
      <c r="BL20" s="19"/>
      <c r="BM20" s="12" t="s">
        <v>115</v>
      </c>
      <c r="BN20" s="73">
        <v>20</v>
      </c>
      <c r="BO20" s="17"/>
      <c r="BP20" s="17"/>
      <c r="BQ20" s="17"/>
      <c r="BR20" s="17"/>
      <c r="BS20" s="17"/>
      <c r="BT20" s="17"/>
      <c r="BU20" s="17"/>
      <c r="BV20" s="19"/>
      <c r="BW20" s="17"/>
    </row>
    <row r="24" spans="2:75" ht="15.75" x14ac:dyDescent="0.25">
      <c r="B24" s="28" t="s">
        <v>2</v>
      </c>
      <c r="C24" s="28">
        <v>40</v>
      </c>
      <c r="D24" s="28"/>
      <c r="E24" s="28"/>
      <c r="F24" s="28"/>
      <c r="G24" s="28"/>
      <c r="H24" s="28"/>
      <c r="I24" s="28"/>
      <c r="J24" s="28"/>
      <c r="K24" s="28"/>
      <c r="L24" s="28"/>
      <c r="M24" s="28"/>
      <c r="N24" s="28"/>
      <c r="O24" s="28"/>
    </row>
    <row r="25" spans="2:75" x14ac:dyDescent="0.25">
      <c r="B25" t="s">
        <v>39</v>
      </c>
      <c r="C25">
        <v>64</v>
      </c>
    </row>
    <row r="26" spans="2:75" x14ac:dyDescent="0.25">
      <c r="B26" t="s">
        <v>58</v>
      </c>
      <c r="C26">
        <v>40</v>
      </c>
    </row>
    <row r="27" spans="2:75" x14ac:dyDescent="0.25">
      <c r="B27" t="s">
        <v>77</v>
      </c>
      <c r="C27">
        <v>53</v>
      </c>
    </row>
    <row r="28" spans="2:75" x14ac:dyDescent="0.25">
      <c r="B28" t="s">
        <v>86</v>
      </c>
      <c r="C28">
        <v>38</v>
      </c>
    </row>
    <row r="40" spans="9:30" x14ac:dyDescent="0.25">
      <c r="I40" s="303" t="s">
        <v>778</v>
      </c>
      <c r="J40" s="24"/>
      <c r="K40" s="24"/>
      <c r="L40" s="24"/>
      <c r="M40" s="24"/>
      <c r="N40" s="24"/>
      <c r="O40" s="24"/>
      <c r="P40" s="24"/>
      <c r="Q40" s="24"/>
      <c r="R40" s="24"/>
      <c r="S40" s="24"/>
      <c r="T40" s="24"/>
      <c r="U40" s="24"/>
      <c r="V40" s="24"/>
      <c r="W40" s="24"/>
      <c r="X40" s="24"/>
      <c r="Y40" s="24"/>
      <c r="Z40" s="24"/>
      <c r="AA40" s="24"/>
      <c r="AB40" s="24"/>
      <c r="AC40" s="24"/>
      <c r="AD40" s="24"/>
    </row>
  </sheetData>
  <mergeCells count="51">
    <mergeCell ref="A2:BX2"/>
    <mergeCell ref="A3:BX3"/>
    <mergeCell ref="A4:BX4"/>
    <mergeCell ref="BO7:BP7"/>
    <mergeCell ref="BQ7:BR7"/>
    <mergeCell ref="BS7:BT7"/>
    <mergeCell ref="BU7:BV7"/>
    <mergeCell ref="BW7:BX7"/>
    <mergeCell ref="BC7:BD7"/>
    <mergeCell ref="BE7:BF7"/>
    <mergeCell ref="BG7:BH7"/>
    <mergeCell ref="BI5:BX5"/>
    <mergeCell ref="BI6:BX6"/>
    <mergeCell ref="BI7:BJ7"/>
    <mergeCell ref="BK7:BL7"/>
    <mergeCell ref="BM7:BN7"/>
    <mergeCell ref="E7:F7"/>
    <mergeCell ref="G7:H7"/>
    <mergeCell ref="I7:J7"/>
    <mergeCell ref="K7:L7"/>
    <mergeCell ref="AW5:BH5"/>
    <mergeCell ref="AW6:BH6"/>
    <mergeCell ref="AW7:AX7"/>
    <mergeCell ref="AY7:AZ7"/>
    <mergeCell ref="BA7:BB7"/>
    <mergeCell ref="AU7:AV7"/>
    <mergeCell ref="Y7:Z7"/>
    <mergeCell ref="AA7:AB7"/>
    <mergeCell ref="AC7:AD7"/>
    <mergeCell ref="AE7:AF7"/>
    <mergeCell ref="AK7:AL7"/>
    <mergeCell ref="AM7:AN7"/>
    <mergeCell ref="AO7:AP7"/>
    <mergeCell ref="AQ7:AR7"/>
    <mergeCell ref="AS7:AT7"/>
    <mergeCell ref="AG5:AV5"/>
    <mergeCell ref="AG6:AV6"/>
    <mergeCell ref="AG7:AH7"/>
    <mergeCell ref="AI7:AJ7"/>
    <mergeCell ref="M7:N7"/>
    <mergeCell ref="O5:AF5"/>
    <mergeCell ref="O6:AF6"/>
    <mergeCell ref="O7:P7"/>
    <mergeCell ref="Q7:R7"/>
    <mergeCell ref="S7:T7"/>
    <mergeCell ref="U7:V7"/>
    <mergeCell ref="W7:X7"/>
    <mergeCell ref="A5:N5"/>
    <mergeCell ref="A6:N6"/>
    <mergeCell ref="A7:B7"/>
    <mergeCell ref="C7:D7"/>
  </mergeCells>
  <conditionalFormatting sqref="B8:B13">
    <cfRule type="cellIs" dxfId="523" priority="540" operator="greaterThan">
      <formula>49</formula>
    </cfRule>
    <cfRule type="cellIs" dxfId="522" priority="541" operator="greaterThan">
      <formula>50</formula>
    </cfRule>
    <cfRule type="cellIs" dxfId="521" priority="542" operator="between">
      <formula>37</formula>
      <formula>49</formula>
    </cfRule>
    <cfRule type="cellIs" dxfId="520" priority="543" operator="between">
      <formula>16</formula>
      <formula>37</formula>
    </cfRule>
    <cfRule type="cellIs" dxfId="519" priority="544" operator="lessThan">
      <formula>16</formula>
    </cfRule>
  </conditionalFormatting>
  <conditionalFormatting sqref="B8:B13">
    <cfRule type="cellIs" dxfId="518" priority="535" operator="greaterThan">
      <formula>49</formula>
    </cfRule>
    <cfRule type="cellIs" dxfId="517" priority="536" operator="greaterThan">
      <formula>50</formula>
    </cfRule>
    <cfRule type="cellIs" dxfId="516" priority="537" operator="between">
      <formula>37</formula>
      <formula>49</formula>
    </cfRule>
    <cfRule type="cellIs" dxfId="515" priority="538" operator="between">
      <formula>16</formula>
      <formula>37</formula>
    </cfRule>
    <cfRule type="cellIs" dxfId="514" priority="539" operator="lessThan">
      <formula>16</formula>
    </cfRule>
  </conditionalFormatting>
  <conditionalFormatting sqref="B8:B13">
    <cfRule type="cellIs" dxfId="513" priority="534" operator="greaterThan">
      <formula>50</formula>
    </cfRule>
  </conditionalFormatting>
  <conditionalFormatting sqref="B8:B13">
    <cfRule type="cellIs" dxfId="512" priority="529" operator="greaterThan">
      <formula>49</formula>
    </cfRule>
    <cfRule type="cellIs" dxfId="511" priority="530" operator="greaterThan">
      <formula>50</formula>
    </cfRule>
    <cfRule type="cellIs" dxfId="510" priority="531" operator="between">
      <formula>37</formula>
      <formula>49</formula>
    </cfRule>
    <cfRule type="cellIs" dxfId="509" priority="532" operator="between">
      <formula>16</formula>
      <formula>37</formula>
    </cfRule>
    <cfRule type="cellIs" dxfId="508" priority="533" operator="lessThan">
      <formula>16</formula>
    </cfRule>
  </conditionalFormatting>
  <conditionalFormatting sqref="B8:B13">
    <cfRule type="cellIs" dxfId="507" priority="524" operator="greaterThan">
      <formula>49</formula>
    </cfRule>
    <cfRule type="cellIs" dxfId="506" priority="525" operator="greaterThan">
      <formula>50</formula>
    </cfRule>
    <cfRule type="cellIs" dxfId="505" priority="526" operator="between">
      <formula>37</formula>
      <formula>49</formula>
    </cfRule>
    <cfRule type="cellIs" dxfId="504" priority="527" operator="between">
      <formula>16</formula>
      <formula>37</formula>
    </cfRule>
    <cfRule type="cellIs" dxfId="503" priority="528" operator="lessThan">
      <formula>16</formula>
    </cfRule>
  </conditionalFormatting>
  <conditionalFormatting sqref="B8:B13">
    <cfRule type="cellIs" dxfId="502" priority="523" operator="greaterThan">
      <formula>50</formula>
    </cfRule>
  </conditionalFormatting>
  <conditionalFormatting sqref="F8:F9">
    <cfRule type="cellIs" dxfId="501" priority="518" operator="greaterThan">
      <formula>49</formula>
    </cfRule>
    <cfRule type="cellIs" dxfId="500" priority="519" operator="greaterThan">
      <formula>50</formula>
    </cfRule>
    <cfRule type="cellIs" dxfId="499" priority="520" operator="between">
      <formula>37</formula>
      <formula>49</formula>
    </cfRule>
    <cfRule type="cellIs" dxfId="498" priority="521" operator="between">
      <formula>16</formula>
      <formula>37</formula>
    </cfRule>
    <cfRule type="cellIs" dxfId="497" priority="522" operator="lessThan">
      <formula>16</formula>
    </cfRule>
  </conditionalFormatting>
  <conditionalFormatting sqref="F8:F9">
    <cfRule type="cellIs" dxfId="496" priority="513" operator="greaterThan">
      <formula>49</formula>
    </cfRule>
    <cfRule type="cellIs" dxfId="495" priority="514" operator="greaterThan">
      <formula>50</formula>
    </cfRule>
    <cfRule type="cellIs" dxfId="494" priority="515" operator="between">
      <formula>37</formula>
      <formula>49</formula>
    </cfRule>
    <cfRule type="cellIs" dxfId="493" priority="516" operator="between">
      <formula>16</formula>
      <formula>37</formula>
    </cfRule>
    <cfRule type="cellIs" dxfId="492" priority="517" operator="lessThan">
      <formula>16</formula>
    </cfRule>
  </conditionalFormatting>
  <conditionalFormatting sqref="F8:F9">
    <cfRule type="cellIs" dxfId="491" priority="512" operator="greaterThan">
      <formula>50</formula>
    </cfRule>
  </conditionalFormatting>
  <conditionalFormatting sqref="F8:F9">
    <cfRule type="cellIs" dxfId="490" priority="507" operator="greaterThan">
      <formula>49</formula>
    </cfRule>
    <cfRule type="cellIs" dxfId="489" priority="508" operator="greaterThan">
      <formula>50</formula>
    </cfRule>
    <cfRule type="cellIs" dxfId="488" priority="509" operator="between">
      <formula>37</formula>
      <formula>49</formula>
    </cfRule>
    <cfRule type="cellIs" dxfId="487" priority="510" operator="between">
      <formula>16</formula>
      <formula>37</formula>
    </cfRule>
    <cfRule type="cellIs" dxfId="486" priority="511" operator="lessThan">
      <formula>16</formula>
    </cfRule>
  </conditionalFormatting>
  <conditionalFormatting sqref="F8:F9">
    <cfRule type="cellIs" dxfId="485" priority="502" operator="greaterThan">
      <formula>49</formula>
    </cfRule>
    <cfRule type="cellIs" dxfId="484" priority="503" operator="greaterThan">
      <formula>50</formula>
    </cfRule>
    <cfRule type="cellIs" dxfId="483" priority="504" operator="between">
      <formula>37</formula>
      <formula>49</formula>
    </cfRule>
    <cfRule type="cellIs" dxfId="482" priority="505" operator="between">
      <formula>16</formula>
      <formula>37</formula>
    </cfRule>
    <cfRule type="cellIs" dxfId="481" priority="506" operator="lessThan">
      <formula>16</formula>
    </cfRule>
  </conditionalFormatting>
  <conditionalFormatting sqref="F8:F9">
    <cfRule type="cellIs" dxfId="480" priority="501" operator="greaterThan">
      <formula>50</formula>
    </cfRule>
  </conditionalFormatting>
  <conditionalFormatting sqref="H8:H9">
    <cfRule type="cellIs" dxfId="479" priority="496" operator="greaterThan">
      <formula>49</formula>
    </cfRule>
    <cfRule type="cellIs" dxfId="478" priority="497" operator="greaterThan">
      <formula>50</formula>
    </cfRule>
    <cfRule type="cellIs" dxfId="477" priority="498" operator="between">
      <formula>37</formula>
      <formula>49</formula>
    </cfRule>
    <cfRule type="cellIs" dxfId="476" priority="499" operator="between">
      <formula>16</formula>
      <formula>37</formula>
    </cfRule>
    <cfRule type="cellIs" dxfId="475" priority="500" operator="lessThan">
      <formula>16</formula>
    </cfRule>
  </conditionalFormatting>
  <conditionalFormatting sqref="H8:H9">
    <cfRule type="cellIs" dxfId="474" priority="491" operator="greaterThan">
      <formula>49</formula>
    </cfRule>
    <cfRule type="cellIs" dxfId="473" priority="492" operator="greaterThan">
      <formula>50</formula>
    </cfRule>
    <cfRule type="cellIs" dxfId="472" priority="493" operator="between">
      <formula>37</formula>
      <formula>49</formula>
    </cfRule>
    <cfRule type="cellIs" dxfId="471" priority="494" operator="between">
      <formula>16</formula>
      <formula>37</formula>
    </cfRule>
    <cfRule type="cellIs" dxfId="470" priority="495" operator="lessThan">
      <formula>16</formula>
    </cfRule>
  </conditionalFormatting>
  <conditionalFormatting sqref="H8:H9">
    <cfRule type="cellIs" dxfId="469" priority="490" operator="greaterThan">
      <formula>50</formula>
    </cfRule>
  </conditionalFormatting>
  <conditionalFormatting sqref="H8:H9">
    <cfRule type="cellIs" dxfId="468" priority="485" operator="greaterThan">
      <formula>49</formula>
    </cfRule>
    <cfRule type="cellIs" dxfId="467" priority="486" operator="greaterThan">
      <formula>50</formula>
    </cfRule>
    <cfRule type="cellIs" dxfId="466" priority="487" operator="between">
      <formula>37</formula>
      <formula>49</formula>
    </cfRule>
    <cfRule type="cellIs" dxfId="465" priority="488" operator="between">
      <formula>16</formula>
      <formula>37</formula>
    </cfRule>
    <cfRule type="cellIs" dxfId="464" priority="489" operator="lessThan">
      <formula>16</formula>
    </cfRule>
  </conditionalFormatting>
  <conditionalFormatting sqref="H8:H9">
    <cfRule type="cellIs" dxfId="463" priority="480" operator="greaterThan">
      <formula>49</formula>
    </cfRule>
    <cfRule type="cellIs" dxfId="462" priority="481" operator="greaterThan">
      <formula>50</formula>
    </cfRule>
    <cfRule type="cellIs" dxfId="461" priority="482" operator="between">
      <formula>37</formula>
      <formula>49</formula>
    </cfRule>
    <cfRule type="cellIs" dxfId="460" priority="483" operator="between">
      <formula>16</formula>
      <formula>37</formula>
    </cfRule>
    <cfRule type="cellIs" dxfId="459" priority="484" operator="lessThan">
      <formula>16</formula>
    </cfRule>
  </conditionalFormatting>
  <conditionalFormatting sqref="H8:H9">
    <cfRule type="cellIs" dxfId="458" priority="479" operator="greaterThan">
      <formula>50</formula>
    </cfRule>
  </conditionalFormatting>
  <conditionalFormatting sqref="J8:J10">
    <cfRule type="cellIs" dxfId="457" priority="474" operator="greaterThan">
      <formula>49</formula>
    </cfRule>
    <cfRule type="cellIs" dxfId="456" priority="475" operator="greaterThan">
      <formula>50</formula>
    </cfRule>
    <cfRule type="cellIs" dxfId="455" priority="476" operator="between">
      <formula>37</formula>
      <formula>49</formula>
    </cfRule>
    <cfRule type="cellIs" dxfId="454" priority="477" operator="between">
      <formula>16</formula>
      <formula>37</formula>
    </cfRule>
    <cfRule type="cellIs" dxfId="453" priority="478" operator="lessThan">
      <formula>16</formula>
    </cfRule>
  </conditionalFormatting>
  <conditionalFormatting sqref="J8:J10">
    <cfRule type="cellIs" dxfId="452" priority="469" operator="greaterThan">
      <formula>49</formula>
    </cfRule>
    <cfRule type="cellIs" dxfId="451" priority="470" operator="greaterThan">
      <formula>50</formula>
    </cfRule>
    <cfRule type="cellIs" dxfId="450" priority="471" operator="between">
      <formula>37</formula>
      <formula>49</formula>
    </cfRule>
    <cfRule type="cellIs" dxfId="449" priority="472" operator="between">
      <formula>16</formula>
      <formula>37</formula>
    </cfRule>
    <cfRule type="cellIs" dxfId="448" priority="473" operator="lessThan">
      <formula>16</formula>
    </cfRule>
  </conditionalFormatting>
  <conditionalFormatting sqref="J8:J10">
    <cfRule type="cellIs" dxfId="447" priority="468" operator="greaterThan">
      <formula>50</formula>
    </cfRule>
  </conditionalFormatting>
  <conditionalFormatting sqref="J8:J10">
    <cfRule type="cellIs" dxfId="446" priority="463" operator="greaterThan">
      <formula>49</formula>
    </cfRule>
    <cfRule type="cellIs" dxfId="445" priority="464" operator="greaterThan">
      <formula>50</formula>
    </cfRule>
    <cfRule type="cellIs" dxfId="444" priority="465" operator="between">
      <formula>37</formula>
      <formula>49</formula>
    </cfRule>
    <cfRule type="cellIs" dxfId="443" priority="466" operator="between">
      <formula>16</formula>
      <formula>37</formula>
    </cfRule>
    <cfRule type="cellIs" dxfId="442" priority="467" operator="lessThan">
      <formula>16</formula>
    </cfRule>
  </conditionalFormatting>
  <conditionalFormatting sqref="J8:J10">
    <cfRule type="cellIs" dxfId="441" priority="458" operator="greaterThan">
      <formula>49</formula>
    </cfRule>
    <cfRule type="cellIs" dxfId="440" priority="459" operator="greaterThan">
      <formula>50</formula>
    </cfRule>
    <cfRule type="cellIs" dxfId="439" priority="460" operator="between">
      <formula>37</formula>
      <formula>49</formula>
    </cfRule>
    <cfRule type="cellIs" dxfId="438" priority="461" operator="between">
      <formula>16</formula>
      <formula>37</formula>
    </cfRule>
    <cfRule type="cellIs" dxfId="437" priority="462" operator="lessThan">
      <formula>16</formula>
    </cfRule>
  </conditionalFormatting>
  <conditionalFormatting sqref="J8:J10">
    <cfRule type="cellIs" dxfId="436" priority="457" operator="greaterThan">
      <formula>50</formula>
    </cfRule>
  </conditionalFormatting>
  <conditionalFormatting sqref="L8:L10">
    <cfRule type="cellIs" dxfId="435" priority="452" operator="greaterThan">
      <formula>49</formula>
    </cfRule>
    <cfRule type="cellIs" dxfId="434" priority="453" operator="greaterThan">
      <formula>50</formula>
    </cfRule>
    <cfRule type="cellIs" dxfId="433" priority="454" operator="between">
      <formula>37</formula>
      <formula>49</formula>
    </cfRule>
    <cfRule type="cellIs" dxfId="432" priority="455" operator="between">
      <formula>16</formula>
      <formula>37</formula>
    </cfRule>
    <cfRule type="cellIs" dxfId="431" priority="456" operator="lessThan">
      <formula>16</formula>
    </cfRule>
  </conditionalFormatting>
  <conditionalFormatting sqref="L8:L10">
    <cfRule type="cellIs" dxfId="430" priority="447" operator="greaterThan">
      <formula>49</formula>
    </cfRule>
    <cfRule type="cellIs" dxfId="429" priority="448" operator="greaterThan">
      <formula>50</formula>
    </cfRule>
    <cfRule type="cellIs" dxfId="428" priority="449" operator="between">
      <formula>37</formula>
      <formula>49</formula>
    </cfRule>
    <cfRule type="cellIs" dxfId="427" priority="450" operator="between">
      <formula>16</formula>
      <formula>37</formula>
    </cfRule>
    <cfRule type="cellIs" dxfId="426" priority="451" operator="lessThan">
      <formula>16</formula>
    </cfRule>
  </conditionalFormatting>
  <conditionalFormatting sqref="L8:L10">
    <cfRule type="cellIs" dxfId="425" priority="446" operator="greaterThan">
      <formula>50</formula>
    </cfRule>
  </conditionalFormatting>
  <conditionalFormatting sqref="L8:L10">
    <cfRule type="cellIs" dxfId="424" priority="441" operator="greaterThan">
      <formula>49</formula>
    </cfRule>
    <cfRule type="cellIs" dxfId="423" priority="442" operator="greaterThan">
      <formula>50</formula>
    </cfRule>
    <cfRule type="cellIs" dxfId="422" priority="443" operator="between">
      <formula>37</formula>
      <formula>49</formula>
    </cfRule>
    <cfRule type="cellIs" dxfId="421" priority="444" operator="between">
      <formula>16</formula>
      <formula>37</formula>
    </cfRule>
    <cfRule type="cellIs" dxfId="420" priority="445" operator="lessThan">
      <formula>16</formula>
    </cfRule>
  </conditionalFormatting>
  <conditionalFormatting sqref="L8:L10">
    <cfRule type="cellIs" dxfId="419" priority="436" operator="greaterThan">
      <formula>49</formula>
    </cfRule>
    <cfRule type="cellIs" dxfId="418" priority="437" operator="greaterThan">
      <formula>50</formula>
    </cfRule>
    <cfRule type="cellIs" dxfId="417" priority="438" operator="between">
      <formula>37</formula>
      <formula>49</formula>
    </cfRule>
    <cfRule type="cellIs" dxfId="416" priority="439" operator="between">
      <formula>16</formula>
      <formula>37</formula>
    </cfRule>
    <cfRule type="cellIs" dxfId="415" priority="440" operator="lessThan">
      <formula>16</formula>
    </cfRule>
  </conditionalFormatting>
  <conditionalFormatting sqref="L8:L10">
    <cfRule type="cellIs" dxfId="414" priority="435" operator="greaterThan">
      <formula>50</formula>
    </cfRule>
  </conditionalFormatting>
  <conditionalFormatting sqref="N8:N11">
    <cfRule type="cellIs" dxfId="413" priority="430" operator="greaterThan">
      <formula>49</formula>
    </cfRule>
    <cfRule type="cellIs" dxfId="412" priority="431" operator="greaterThan">
      <formula>50</formula>
    </cfRule>
    <cfRule type="cellIs" dxfId="411" priority="432" operator="between">
      <formula>37</formula>
      <formula>49</formula>
    </cfRule>
    <cfRule type="cellIs" dxfId="410" priority="433" operator="between">
      <formula>16</formula>
      <formula>37</formula>
    </cfRule>
    <cfRule type="cellIs" dxfId="409" priority="434" operator="lessThan">
      <formula>16</formula>
    </cfRule>
  </conditionalFormatting>
  <conditionalFormatting sqref="N8:N11">
    <cfRule type="cellIs" dxfId="408" priority="425" operator="greaterThan">
      <formula>49</formula>
    </cfRule>
    <cfRule type="cellIs" dxfId="407" priority="426" operator="greaterThan">
      <formula>50</formula>
    </cfRule>
    <cfRule type="cellIs" dxfId="406" priority="427" operator="between">
      <formula>37</formula>
      <formula>49</formula>
    </cfRule>
    <cfRule type="cellIs" dxfId="405" priority="428" operator="between">
      <formula>16</formula>
      <formula>37</formula>
    </cfRule>
    <cfRule type="cellIs" dxfId="404" priority="429" operator="lessThan">
      <formula>16</formula>
    </cfRule>
  </conditionalFormatting>
  <conditionalFormatting sqref="N8:N11">
    <cfRule type="cellIs" dxfId="403" priority="424" operator="greaterThan">
      <formula>50</formula>
    </cfRule>
  </conditionalFormatting>
  <conditionalFormatting sqref="N8:N11">
    <cfRule type="cellIs" dxfId="402" priority="419" operator="greaterThan">
      <formula>49</formula>
    </cfRule>
    <cfRule type="cellIs" dxfId="401" priority="420" operator="greaterThan">
      <formula>50</formula>
    </cfRule>
    <cfRule type="cellIs" dxfId="400" priority="421" operator="between">
      <formula>37</formula>
      <formula>49</formula>
    </cfRule>
    <cfRule type="cellIs" dxfId="399" priority="422" operator="between">
      <formula>16</formula>
      <formula>37</formula>
    </cfRule>
    <cfRule type="cellIs" dxfId="398" priority="423" operator="lessThan">
      <formula>16</formula>
    </cfRule>
  </conditionalFormatting>
  <conditionalFormatting sqref="N8:N11">
    <cfRule type="cellIs" dxfId="397" priority="414" operator="greaterThan">
      <formula>49</formula>
    </cfRule>
    <cfRule type="cellIs" dxfId="396" priority="415" operator="greaterThan">
      <formula>50</formula>
    </cfRule>
    <cfRule type="cellIs" dxfId="395" priority="416" operator="between">
      <formula>37</formula>
      <formula>49</formula>
    </cfRule>
    <cfRule type="cellIs" dxfId="394" priority="417" operator="between">
      <formula>16</formula>
      <formula>37</formula>
    </cfRule>
    <cfRule type="cellIs" dxfId="393" priority="418" operator="lessThan">
      <formula>16</formula>
    </cfRule>
  </conditionalFormatting>
  <conditionalFormatting sqref="N8:N11">
    <cfRule type="cellIs" dxfId="392" priority="413" operator="greaterThan">
      <formula>50</formula>
    </cfRule>
  </conditionalFormatting>
  <conditionalFormatting sqref="BX8:BX9">
    <cfRule type="cellIs" dxfId="391" priority="1" operator="greaterThan">
      <formula>50</formula>
    </cfRule>
  </conditionalFormatting>
  <conditionalFormatting sqref="P8:P10">
    <cfRule type="cellIs" dxfId="390" priority="408" operator="greaterThan">
      <formula>49</formula>
    </cfRule>
    <cfRule type="cellIs" dxfId="389" priority="409" operator="greaterThan">
      <formula>50</formula>
    </cfRule>
    <cfRule type="cellIs" dxfId="388" priority="410" operator="between">
      <formula>37</formula>
      <formula>49</formula>
    </cfRule>
    <cfRule type="cellIs" dxfId="387" priority="411" operator="between">
      <formula>16</formula>
      <formula>37</formula>
    </cfRule>
    <cfRule type="cellIs" dxfId="386" priority="412" operator="lessThan">
      <formula>16</formula>
    </cfRule>
  </conditionalFormatting>
  <conditionalFormatting sqref="P8:P10">
    <cfRule type="cellIs" dxfId="385" priority="403" operator="greaterThan">
      <formula>49</formula>
    </cfRule>
    <cfRule type="cellIs" dxfId="384" priority="404" operator="greaterThan">
      <formula>50</formula>
    </cfRule>
    <cfRule type="cellIs" dxfId="383" priority="405" operator="between">
      <formula>37</formula>
      <formula>49</formula>
    </cfRule>
    <cfRule type="cellIs" dxfId="382" priority="406" operator="between">
      <formula>16</formula>
      <formula>37</formula>
    </cfRule>
    <cfRule type="cellIs" dxfId="381" priority="407" operator="lessThan">
      <formula>16</formula>
    </cfRule>
  </conditionalFormatting>
  <conditionalFormatting sqref="P8:P10">
    <cfRule type="cellIs" dxfId="380" priority="402" operator="greaterThan">
      <formula>50</formula>
    </cfRule>
  </conditionalFormatting>
  <conditionalFormatting sqref="R8:R13">
    <cfRule type="cellIs" dxfId="379" priority="397" operator="greaterThan">
      <formula>49</formula>
    </cfRule>
    <cfRule type="cellIs" dxfId="378" priority="398" operator="greaterThan">
      <formula>50</formula>
    </cfRule>
    <cfRule type="cellIs" dxfId="377" priority="399" operator="between">
      <formula>37</formula>
      <formula>49</formula>
    </cfRule>
    <cfRule type="cellIs" dxfId="376" priority="400" operator="between">
      <formula>16</formula>
      <formula>37</formula>
    </cfRule>
    <cfRule type="cellIs" dxfId="375" priority="401" operator="lessThan">
      <formula>16</formula>
    </cfRule>
  </conditionalFormatting>
  <conditionalFormatting sqref="R8:R13">
    <cfRule type="cellIs" dxfId="374" priority="392" operator="greaterThan">
      <formula>49</formula>
    </cfRule>
    <cfRule type="cellIs" dxfId="373" priority="393" operator="greaterThan">
      <formula>50</formula>
    </cfRule>
    <cfRule type="cellIs" dxfId="372" priority="394" operator="between">
      <formula>37</formula>
      <formula>49</formula>
    </cfRule>
    <cfRule type="cellIs" dxfId="371" priority="395" operator="between">
      <formula>16</formula>
      <formula>37</formula>
    </cfRule>
    <cfRule type="cellIs" dxfId="370" priority="396" operator="lessThan">
      <formula>16</formula>
    </cfRule>
  </conditionalFormatting>
  <conditionalFormatting sqref="R8:R13">
    <cfRule type="cellIs" dxfId="369" priority="391" operator="greaterThan">
      <formula>50</formula>
    </cfRule>
  </conditionalFormatting>
  <conditionalFormatting sqref="T8:T11">
    <cfRule type="cellIs" dxfId="368" priority="386" operator="greaterThan">
      <formula>49</formula>
    </cfRule>
    <cfRule type="cellIs" dxfId="367" priority="387" operator="greaterThan">
      <formula>50</formula>
    </cfRule>
    <cfRule type="cellIs" dxfId="366" priority="388" operator="between">
      <formula>37</formula>
      <formula>49</formula>
    </cfRule>
    <cfRule type="cellIs" dxfId="365" priority="389" operator="between">
      <formula>16</formula>
      <formula>37</formula>
    </cfRule>
    <cfRule type="cellIs" dxfId="364" priority="390" operator="lessThan">
      <formula>16</formula>
    </cfRule>
  </conditionalFormatting>
  <conditionalFormatting sqref="T8:T11">
    <cfRule type="cellIs" dxfId="363" priority="381" operator="greaterThan">
      <formula>49</formula>
    </cfRule>
    <cfRule type="cellIs" dxfId="362" priority="382" operator="greaterThan">
      <formula>50</formula>
    </cfRule>
    <cfRule type="cellIs" dxfId="361" priority="383" operator="between">
      <formula>37</formula>
      <formula>49</formula>
    </cfRule>
    <cfRule type="cellIs" dxfId="360" priority="384" operator="between">
      <formula>16</formula>
      <formula>37</formula>
    </cfRule>
    <cfRule type="cellIs" dxfId="359" priority="385" operator="lessThan">
      <formula>16</formula>
    </cfRule>
  </conditionalFormatting>
  <conditionalFormatting sqref="T8:T11">
    <cfRule type="cellIs" dxfId="358" priority="380" operator="greaterThan">
      <formula>50</formula>
    </cfRule>
  </conditionalFormatting>
  <conditionalFormatting sqref="V8:V9">
    <cfRule type="cellIs" dxfId="357" priority="375" operator="greaterThan">
      <formula>49</formula>
    </cfRule>
    <cfRule type="cellIs" dxfId="356" priority="376" operator="greaterThan">
      <formula>50</formula>
    </cfRule>
    <cfRule type="cellIs" dxfId="355" priority="377" operator="between">
      <formula>37</formula>
      <formula>49</formula>
    </cfRule>
    <cfRule type="cellIs" dxfId="354" priority="378" operator="between">
      <formula>16</formula>
      <formula>37</formula>
    </cfRule>
    <cfRule type="cellIs" dxfId="353" priority="379" operator="lessThan">
      <formula>16</formula>
    </cfRule>
  </conditionalFormatting>
  <conditionalFormatting sqref="V8:V9">
    <cfRule type="cellIs" dxfId="352" priority="370" operator="greaterThan">
      <formula>49</formula>
    </cfRule>
    <cfRule type="cellIs" dxfId="351" priority="371" operator="greaterThan">
      <formula>50</formula>
    </cfRule>
    <cfRule type="cellIs" dxfId="350" priority="372" operator="between">
      <formula>37</formula>
      <formula>49</formula>
    </cfRule>
    <cfRule type="cellIs" dxfId="349" priority="373" operator="between">
      <formula>16</formula>
      <formula>37</formula>
    </cfRule>
    <cfRule type="cellIs" dxfId="348" priority="374" operator="lessThan">
      <formula>16</formula>
    </cfRule>
  </conditionalFormatting>
  <conditionalFormatting sqref="V8:V9">
    <cfRule type="cellIs" dxfId="347" priority="369" operator="greaterThan">
      <formula>50</formula>
    </cfRule>
  </conditionalFormatting>
  <conditionalFormatting sqref="X8:X10">
    <cfRule type="cellIs" dxfId="346" priority="364" operator="greaterThan">
      <formula>49</formula>
    </cfRule>
    <cfRule type="cellIs" dxfId="345" priority="365" operator="greaterThan">
      <formula>50</formula>
    </cfRule>
    <cfRule type="cellIs" dxfId="344" priority="366" operator="between">
      <formula>37</formula>
      <formula>49</formula>
    </cfRule>
    <cfRule type="cellIs" dxfId="343" priority="367" operator="between">
      <formula>16</formula>
      <formula>37</formula>
    </cfRule>
    <cfRule type="cellIs" dxfId="342" priority="368" operator="lessThan">
      <formula>16</formula>
    </cfRule>
  </conditionalFormatting>
  <conditionalFormatting sqref="X8:X10">
    <cfRule type="cellIs" dxfId="341" priority="359" operator="greaterThan">
      <formula>49</formula>
    </cfRule>
    <cfRule type="cellIs" dxfId="340" priority="360" operator="greaterThan">
      <formula>50</formula>
    </cfRule>
    <cfRule type="cellIs" dxfId="339" priority="361" operator="between">
      <formula>37</formula>
      <formula>49</formula>
    </cfRule>
    <cfRule type="cellIs" dxfId="338" priority="362" operator="between">
      <formula>16</formula>
      <formula>37</formula>
    </cfRule>
    <cfRule type="cellIs" dxfId="337" priority="363" operator="lessThan">
      <formula>16</formula>
    </cfRule>
  </conditionalFormatting>
  <conditionalFormatting sqref="X8:X10">
    <cfRule type="cellIs" dxfId="336" priority="358" operator="greaterThan">
      <formula>50</formula>
    </cfRule>
  </conditionalFormatting>
  <conditionalFormatting sqref="Z8:Z9">
    <cfRule type="cellIs" dxfId="335" priority="353" operator="greaterThan">
      <formula>49</formula>
    </cfRule>
    <cfRule type="cellIs" dxfId="334" priority="354" operator="greaterThan">
      <formula>50</formula>
    </cfRule>
    <cfRule type="cellIs" dxfId="333" priority="355" operator="between">
      <formula>37</formula>
      <formula>49</formula>
    </cfRule>
    <cfRule type="cellIs" dxfId="332" priority="356" operator="between">
      <formula>16</formula>
      <formula>37</formula>
    </cfRule>
    <cfRule type="cellIs" dxfId="331" priority="357" operator="lessThan">
      <formula>16</formula>
    </cfRule>
  </conditionalFormatting>
  <conditionalFormatting sqref="Z8:Z9">
    <cfRule type="cellIs" dxfId="330" priority="348" operator="greaterThan">
      <formula>49</formula>
    </cfRule>
    <cfRule type="cellIs" dxfId="329" priority="349" operator="greaterThan">
      <formula>50</formula>
    </cfRule>
    <cfRule type="cellIs" dxfId="328" priority="350" operator="between">
      <formula>37</formula>
      <formula>49</formula>
    </cfRule>
    <cfRule type="cellIs" dxfId="327" priority="351" operator="between">
      <formula>16</formula>
      <formula>37</formula>
    </cfRule>
    <cfRule type="cellIs" dxfId="326" priority="352" operator="lessThan">
      <formula>16</formula>
    </cfRule>
  </conditionalFormatting>
  <conditionalFormatting sqref="Z8:Z9">
    <cfRule type="cellIs" dxfId="325" priority="347" operator="greaterThan">
      <formula>50</formula>
    </cfRule>
  </conditionalFormatting>
  <conditionalFormatting sqref="AB8">
    <cfRule type="cellIs" dxfId="324" priority="342" operator="greaterThan">
      <formula>49</formula>
    </cfRule>
    <cfRule type="cellIs" dxfId="323" priority="343" operator="greaterThan">
      <formula>50</formula>
    </cfRule>
    <cfRule type="cellIs" dxfId="322" priority="344" operator="between">
      <formula>37</formula>
      <formula>49</formula>
    </cfRule>
    <cfRule type="cellIs" dxfId="321" priority="345" operator="between">
      <formula>16</formula>
      <formula>37</formula>
    </cfRule>
    <cfRule type="cellIs" dxfId="320" priority="346" operator="lessThan">
      <formula>16</formula>
    </cfRule>
  </conditionalFormatting>
  <conditionalFormatting sqref="AB8">
    <cfRule type="cellIs" dxfId="319" priority="337" operator="greaterThan">
      <formula>49</formula>
    </cfRule>
    <cfRule type="cellIs" dxfId="318" priority="338" operator="greaterThan">
      <formula>50</formula>
    </cfRule>
    <cfRule type="cellIs" dxfId="317" priority="339" operator="between">
      <formula>37</formula>
      <formula>49</formula>
    </cfRule>
    <cfRule type="cellIs" dxfId="316" priority="340" operator="between">
      <formula>16</formula>
      <formula>37</formula>
    </cfRule>
    <cfRule type="cellIs" dxfId="315" priority="341" operator="lessThan">
      <formula>16</formula>
    </cfRule>
  </conditionalFormatting>
  <conditionalFormatting sqref="AB8">
    <cfRule type="cellIs" dxfId="314" priority="336" operator="greaterThan">
      <formula>50</formula>
    </cfRule>
  </conditionalFormatting>
  <conditionalFormatting sqref="AD8">
    <cfRule type="cellIs" dxfId="313" priority="331" operator="greaterThan">
      <formula>49</formula>
    </cfRule>
    <cfRule type="cellIs" dxfId="312" priority="332" operator="greaterThan">
      <formula>50</formula>
    </cfRule>
    <cfRule type="cellIs" dxfId="311" priority="333" operator="between">
      <formula>37</formula>
      <formula>49</formula>
    </cfRule>
    <cfRule type="cellIs" dxfId="310" priority="334" operator="between">
      <formula>16</formula>
      <formula>37</formula>
    </cfRule>
    <cfRule type="cellIs" dxfId="309" priority="335" operator="lessThan">
      <formula>16</formula>
    </cfRule>
  </conditionalFormatting>
  <conditionalFormatting sqref="AD8">
    <cfRule type="cellIs" dxfId="308" priority="326" operator="greaterThan">
      <formula>49</formula>
    </cfRule>
    <cfRule type="cellIs" dxfId="307" priority="327" operator="greaterThan">
      <formula>50</formula>
    </cfRule>
    <cfRule type="cellIs" dxfId="306" priority="328" operator="between">
      <formula>37</formula>
      <formula>49</formula>
    </cfRule>
    <cfRule type="cellIs" dxfId="305" priority="329" operator="between">
      <formula>16</formula>
      <formula>37</formula>
    </cfRule>
    <cfRule type="cellIs" dxfId="304" priority="330" operator="lessThan">
      <formula>16</formula>
    </cfRule>
  </conditionalFormatting>
  <conditionalFormatting sqref="AD8">
    <cfRule type="cellIs" dxfId="303" priority="325" operator="greaterThan">
      <formula>50</formula>
    </cfRule>
  </conditionalFormatting>
  <conditionalFormatting sqref="AF8:AF13">
    <cfRule type="cellIs" dxfId="302" priority="320" operator="greaterThan">
      <formula>49</formula>
    </cfRule>
    <cfRule type="cellIs" dxfId="301" priority="321" operator="greaterThan">
      <formula>50</formula>
    </cfRule>
    <cfRule type="cellIs" dxfId="300" priority="322" operator="between">
      <formula>37</formula>
      <formula>49</formula>
    </cfRule>
    <cfRule type="cellIs" dxfId="299" priority="323" operator="between">
      <formula>16</formula>
      <formula>37</formula>
    </cfRule>
    <cfRule type="cellIs" dxfId="298" priority="324" operator="lessThan">
      <formula>16</formula>
    </cfRule>
  </conditionalFormatting>
  <conditionalFormatting sqref="AF8:AF13">
    <cfRule type="cellIs" dxfId="297" priority="315" operator="greaterThan">
      <formula>49</formula>
    </cfRule>
    <cfRule type="cellIs" dxfId="296" priority="316" operator="greaterThan">
      <formula>50</formula>
    </cfRule>
    <cfRule type="cellIs" dxfId="295" priority="317" operator="between">
      <formula>37</formula>
      <formula>49</formula>
    </cfRule>
    <cfRule type="cellIs" dxfId="294" priority="318" operator="between">
      <formula>16</formula>
      <formula>37</formula>
    </cfRule>
    <cfRule type="cellIs" dxfId="293" priority="319" operator="lessThan">
      <formula>16</formula>
    </cfRule>
  </conditionalFormatting>
  <conditionalFormatting sqref="AF8:AF13">
    <cfRule type="cellIs" dxfId="292" priority="314" operator="greaterThan">
      <formula>50</formula>
    </cfRule>
  </conditionalFormatting>
  <conditionalFormatting sqref="AT8">
    <cfRule type="cellIs" dxfId="291" priority="310" operator="greaterThan">
      <formula>24</formula>
    </cfRule>
    <cfRule type="cellIs" dxfId="290" priority="311" operator="between">
      <formula>20</formula>
      <formula>24</formula>
    </cfRule>
    <cfRule type="cellIs" dxfId="289" priority="312" operator="between">
      <formula>9</formula>
      <formula>19</formula>
    </cfRule>
    <cfRule type="cellIs" dxfId="288" priority="313" operator="lessThan">
      <formula>9</formula>
    </cfRule>
  </conditionalFormatting>
  <conditionalFormatting sqref="AH8:AH11 AH13">
    <cfRule type="cellIs" dxfId="287" priority="305" operator="greaterThan">
      <formula>49</formula>
    </cfRule>
    <cfRule type="cellIs" dxfId="286" priority="306" operator="greaterThan">
      <formula>50</formula>
    </cfRule>
    <cfRule type="cellIs" dxfId="285" priority="307" operator="between">
      <formula>37</formula>
      <formula>49</formula>
    </cfRule>
    <cfRule type="cellIs" dxfId="284" priority="308" operator="between">
      <formula>16</formula>
      <formula>37</formula>
    </cfRule>
    <cfRule type="cellIs" dxfId="283" priority="309" operator="lessThan">
      <formula>16</formula>
    </cfRule>
  </conditionalFormatting>
  <conditionalFormatting sqref="AH8:AH11 AH13">
    <cfRule type="cellIs" dxfId="282" priority="300" operator="greaterThan">
      <formula>49</formula>
    </cfRule>
    <cfRule type="cellIs" dxfId="281" priority="301" operator="greaterThan">
      <formula>50</formula>
    </cfRule>
    <cfRule type="cellIs" dxfId="280" priority="302" operator="between">
      <formula>37</formula>
      <formula>49</formula>
    </cfRule>
    <cfRule type="cellIs" dxfId="279" priority="303" operator="between">
      <formula>16</formula>
      <formula>37</formula>
    </cfRule>
    <cfRule type="cellIs" dxfId="278" priority="304" operator="lessThan">
      <formula>16</formula>
    </cfRule>
  </conditionalFormatting>
  <conditionalFormatting sqref="AH8:AH11 AH13">
    <cfRule type="cellIs" dxfId="277" priority="299" operator="greaterThan">
      <formula>50</formula>
    </cfRule>
  </conditionalFormatting>
  <conditionalFormatting sqref="AJ8:AJ10">
    <cfRule type="cellIs" dxfId="276" priority="294" operator="greaterThan">
      <formula>49</formula>
    </cfRule>
    <cfRule type="cellIs" dxfId="275" priority="295" operator="greaterThan">
      <formula>50</formula>
    </cfRule>
    <cfRule type="cellIs" dxfId="274" priority="296" operator="between">
      <formula>37</formula>
      <formula>49</formula>
    </cfRule>
    <cfRule type="cellIs" dxfId="273" priority="297" operator="between">
      <formula>16</formula>
      <formula>37</formula>
    </cfRule>
    <cfRule type="cellIs" dxfId="272" priority="298" operator="lessThan">
      <formula>16</formula>
    </cfRule>
  </conditionalFormatting>
  <conditionalFormatting sqref="AJ8:AJ10">
    <cfRule type="cellIs" dxfId="271" priority="289" operator="greaterThan">
      <formula>49</formula>
    </cfRule>
    <cfRule type="cellIs" dxfId="270" priority="290" operator="greaterThan">
      <formula>50</formula>
    </cfRule>
    <cfRule type="cellIs" dxfId="269" priority="291" operator="between">
      <formula>37</formula>
      <formula>49</formula>
    </cfRule>
    <cfRule type="cellIs" dxfId="268" priority="292" operator="between">
      <formula>16</formula>
      <formula>37</formula>
    </cfRule>
    <cfRule type="cellIs" dxfId="267" priority="293" operator="lessThan">
      <formula>16</formula>
    </cfRule>
  </conditionalFormatting>
  <conditionalFormatting sqref="AJ8:AJ10">
    <cfRule type="cellIs" dxfId="266" priority="288" operator="greaterThan">
      <formula>50</formula>
    </cfRule>
  </conditionalFormatting>
  <conditionalFormatting sqref="AL9:AL16">
    <cfRule type="cellIs" dxfId="265" priority="283" operator="greaterThan">
      <formula>49</formula>
    </cfRule>
    <cfRule type="cellIs" dxfId="264" priority="284" operator="greaterThan">
      <formula>50</formula>
    </cfRule>
    <cfRule type="cellIs" dxfId="263" priority="285" operator="between">
      <formula>37</formula>
      <formula>49</formula>
    </cfRule>
    <cfRule type="cellIs" dxfId="262" priority="286" operator="between">
      <formula>16</formula>
      <formula>37</formula>
    </cfRule>
    <cfRule type="cellIs" dxfId="261" priority="287" operator="lessThan">
      <formula>16</formula>
    </cfRule>
  </conditionalFormatting>
  <conditionalFormatting sqref="AL9:AL16">
    <cfRule type="cellIs" dxfId="260" priority="278" operator="greaterThan">
      <formula>49</formula>
    </cfRule>
    <cfRule type="cellIs" dxfId="259" priority="279" operator="greaterThan">
      <formula>50</formula>
    </cfRule>
    <cfRule type="cellIs" dxfId="258" priority="280" operator="between">
      <formula>37</formula>
      <formula>49</formula>
    </cfRule>
    <cfRule type="cellIs" dxfId="257" priority="281" operator="between">
      <formula>16</formula>
      <formula>37</formula>
    </cfRule>
    <cfRule type="cellIs" dxfId="256" priority="282" operator="lessThan">
      <formula>16</formula>
    </cfRule>
  </conditionalFormatting>
  <conditionalFormatting sqref="AL9:AL16">
    <cfRule type="cellIs" dxfId="255" priority="277" operator="greaterThan">
      <formula>50</formula>
    </cfRule>
  </conditionalFormatting>
  <conditionalFormatting sqref="AL18:AL19">
    <cfRule type="cellIs" dxfId="254" priority="272" operator="greaterThan">
      <formula>49</formula>
    </cfRule>
    <cfRule type="cellIs" dxfId="253" priority="273" operator="greaterThan">
      <formula>50</formula>
    </cfRule>
    <cfRule type="cellIs" dxfId="252" priority="274" operator="between">
      <formula>37</formula>
      <formula>49</formula>
    </cfRule>
    <cfRule type="cellIs" dxfId="251" priority="275" operator="between">
      <formula>16</formula>
      <formula>37</formula>
    </cfRule>
    <cfRule type="cellIs" dxfId="250" priority="276" operator="lessThan">
      <formula>16</formula>
    </cfRule>
  </conditionalFormatting>
  <conditionalFormatting sqref="AL18:AL19">
    <cfRule type="cellIs" dxfId="249" priority="267" operator="greaterThan">
      <formula>49</formula>
    </cfRule>
    <cfRule type="cellIs" dxfId="248" priority="268" operator="greaterThan">
      <formula>50</formula>
    </cfRule>
    <cfRule type="cellIs" dxfId="247" priority="269" operator="between">
      <formula>37</formula>
      <formula>49</formula>
    </cfRule>
    <cfRule type="cellIs" dxfId="246" priority="270" operator="between">
      <formula>16</formula>
      <formula>37</formula>
    </cfRule>
    <cfRule type="cellIs" dxfId="245" priority="271" operator="lessThan">
      <formula>16</formula>
    </cfRule>
  </conditionalFormatting>
  <conditionalFormatting sqref="AL18:AL19">
    <cfRule type="cellIs" dxfId="244" priority="266" operator="greaterThan">
      <formula>50</formula>
    </cfRule>
  </conditionalFormatting>
  <conditionalFormatting sqref="AN9:AN11">
    <cfRule type="cellIs" dxfId="243" priority="261" operator="greaterThan">
      <formula>49</formula>
    </cfRule>
    <cfRule type="cellIs" dxfId="242" priority="262" operator="greaterThan">
      <formula>50</formula>
    </cfRule>
    <cfRule type="cellIs" dxfId="241" priority="263" operator="between">
      <formula>37</formula>
      <formula>49</formula>
    </cfRule>
    <cfRule type="cellIs" dxfId="240" priority="264" operator="between">
      <formula>16</formula>
      <formula>37</formula>
    </cfRule>
    <cfRule type="cellIs" dxfId="239" priority="265" operator="lessThan">
      <formula>16</formula>
    </cfRule>
  </conditionalFormatting>
  <conditionalFormatting sqref="AN9:AN11">
    <cfRule type="cellIs" dxfId="238" priority="256" operator="greaterThan">
      <formula>49</formula>
    </cfRule>
    <cfRule type="cellIs" dxfId="237" priority="257" operator="greaterThan">
      <formula>50</formula>
    </cfRule>
    <cfRule type="cellIs" dxfId="236" priority="258" operator="between">
      <formula>37</formula>
      <formula>49</formula>
    </cfRule>
    <cfRule type="cellIs" dxfId="235" priority="259" operator="between">
      <formula>16</formula>
      <formula>37</formula>
    </cfRule>
    <cfRule type="cellIs" dxfId="234" priority="260" operator="lessThan">
      <formula>16</formula>
    </cfRule>
  </conditionalFormatting>
  <conditionalFormatting sqref="AN9:AN11">
    <cfRule type="cellIs" dxfId="233" priority="255" operator="greaterThan">
      <formula>50</formula>
    </cfRule>
  </conditionalFormatting>
  <conditionalFormatting sqref="AP8:AP9">
    <cfRule type="cellIs" dxfId="232" priority="250" operator="greaterThan">
      <formula>49</formula>
    </cfRule>
    <cfRule type="cellIs" dxfId="231" priority="251" operator="greaterThan">
      <formula>50</formula>
    </cfRule>
    <cfRule type="cellIs" dxfId="230" priority="252" operator="between">
      <formula>37</formula>
      <formula>49</formula>
    </cfRule>
    <cfRule type="cellIs" dxfId="229" priority="253" operator="between">
      <formula>16</formula>
      <formula>37</formula>
    </cfRule>
    <cfRule type="cellIs" dxfId="228" priority="254" operator="lessThan">
      <formula>16</formula>
    </cfRule>
  </conditionalFormatting>
  <conditionalFormatting sqref="AP8:AP9">
    <cfRule type="cellIs" dxfId="227" priority="245" operator="greaterThan">
      <formula>49</formula>
    </cfRule>
    <cfRule type="cellIs" dxfId="226" priority="246" operator="greaterThan">
      <formula>50</formula>
    </cfRule>
    <cfRule type="cellIs" dxfId="225" priority="247" operator="between">
      <formula>37</formula>
      <formula>49</formula>
    </cfRule>
    <cfRule type="cellIs" dxfId="224" priority="248" operator="between">
      <formula>16</formula>
      <formula>37</formula>
    </cfRule>
    <cfRule type="cellIs" dxfId="223" priority="249" operator="lessThan">
      <formula>16</formula>
    </cfRule>
  </conditionalFormatting>
  <conditionalFormatting sqref="AP8:AP9">
    <cfRule type="cellIs" dxfId="222" priority="244" operator="greaterThan">
      <formula>50</formula>
    </cfRule>
  </conditionalFormatting>
  <conditionalFormatting sqref="AR8:AR10">
    <cfRule type="cellIs" dxfId="221" priority="239" operator="greaterThan">
      <formula>49</formula>
    </cfRule>
    <cfRule type="cellIs" dxfId="220" priority="240" operator="greaterThan">
      <formula>50</formula>
    </cfRule>
    <cfRule type="cellIs" dxfId="219" priority="241" operator="between">
      <formula>37</formula>
      <formula>49</formula>
    </cfRule>
    <cfRule type="cellIs" dxfId="218" priority="242" operator="between">
      <formula>16</formula>
      <formula>37</formula>
    </cfRule>
    <cfRule type="cellIs" dxfId="217" priority="243" operator="lessThan">
      <formula>16</formula>
    </cfRule>
  </conditionalFormatting>
  <conditionalFormatting sqref="AR8:AR10">
    <cfRule type="cellIs" dxfId="216" priority="234" operator="greaterThan">
      <formula>49</formula>
    </cfRule>
    <cfRule type="cellIs" dxfId="215" priority="235" operator="greaterThan">
      <formula>50</formula>
    </cfRule>
    <cfRule type="cellIs" dxfId="214" priority="236" operator="between">
      <formula>37</formula>
      <formula>49</formula>
    </cfRule>
    <cfRule type="cellIs" dxfId="213" priority="237" operator="between">
      <formula>16</formula>
      <formula>37</formula>
    </cfRule>
    <cfRule type="cellIs" dxfId="212" priority="238" operator="lessThan">
      <formula>16</formula>
    </cfRule>
  </conditionalFormatting>
  <conditionalFormatting sqref="AR8:AR10">
    <cfRule type="cellIs" dxfId="211" priority="233" operator="greaterThan">
      <formula>50</formula>
    </cfRule>
  </conditionalFormatting>
  <conditionalFormatting sqref="AV8:AV10">
    <cfRule type="cellIs" dxfId="210" priority="228" operator="greaterThan">
      <formula>49</formula>
    </cfRule>
    <cfRule type="cellIs" dxfId="209" priority="229" operator="greaterThan">
      <formula>50</formula>
    </cfRule>
    <cfRule type="cellIs" dxfId="208" priority="230" operator="between">
      <formula>37</formula>
      <formula>49</formula>
    </cfRule>
    <cfRule type="cellIs" dxfId="207" priority="231" operator="between">
      <formula>16</formula>
      <formula>37</formula>
    </cfRule>
    <cfRule type="cellIs" dxfId="206" priority="232" operator="lessThan">
      <formula>16</formula>
    </cfRule>
  </conditionalFormatting>
  <conditionalFormatting sqref="AV8:AV10">
    <cfRule type="cellIs" dxfId="205" priority="223" operator="greaterThan">
      <formula>49</formula>
    </cfRule>
    <cfRule type="cellIs" dxfId="204" priority="224" operator="greaterThan">
      <formula>50</formula>
    </cfRule>
    <cfRule type="cellIs" dxfId="203" priority="225" operator="between">
      <formula>37</formula>
      <formula>49</formula>
    </cfRule>
    <cfRule type="cellIs" dxfId="202" priority="226" operator="between">
      <formula>16</formula>
      <formula>37</formula>
    </cfRule>
    <cfRule type="cellIs" dxfId="201" priority="227" operator="lessThan">
      <formula>16</formula>
    </cfRule>
  </conditionalFormatting>
  <conditionalFormatting sqref="AV8:AV10">
    <cfRule type="cellIs" dxfId="200" priority="222" operator="greaterThan">
      <formula>50</formula>
    </cfRule>
  </conditionalFormatting>
  <conditionalFormatting sqref="AZ8">
    <cfRule type="cellIs" dxfId="199" priority="212" operator="greaterThan">
      <formula>49</formula>
    </cfRule>
    <cfRule type="cellIs" dxfId="198" priority="213" operator="greaterThan">
      <formula>50</formula>
    </cfRule>
    <cfRule type="cellIs" dxfId="197" priority="214" operator="between">
      <formula>37</formula>
      <formula>49</formula>
    </cfRule>
    <cfRule type="cellIs" dxfId="196" priority="215" operator="between">
      <formula>16</formula>
      <formula>37</formula>
    </cfRule>
    <cfRule type="cellIs" dxfId="195" priority="216" operator="lessThan">
      <formula>16</formula>
    </cfRule>
  </conditionalFormatting>
  <conditionalFormatting sqref="BH8">
    <cfRule type="cellIs" dxfId="194" priority="192" operator="greaterThan">
      <formula>49</formula>
    </cfRule>
    <cfRule type="cellIs" dxfId="193" priority="193" operator="greaterThan">
      <formula>50</formula>
    </cfRule>
    <cfRule type="cellIs" dxfId="192" priority="194" operator="between">
      <formula>37</formula>
      <formula>49</formula>
    </cfRule>
    <cfRule type="cellIs" dxfId="191" priority="195" operator="between">
      <formula>16</formula>
      <formula>37</formula>
    </cfRule>
    <cfRule type="cellIs" dxfId="190" priority="196" operator="lessThan">
      <formula>16</formula>
    </cfRule>
  </conditionalFormatting>
  <conditionalFormatting sqref="AX8:AX15">
    <cfRule type="cellIs" dxfId="189" priority="187" operator="greaterThan">
      <formula>49</formula>
    </cfRule>
    <cfRule type="cellIs" dxfId="188" priority="188" operator="greaterThan">
      <formula>50</formula>
    </cfRule>
    <cfRule type="cellIs" dxfId="187" priority="189" operator="between">
      <formula>37</formula>
      <formula>49</formula>
    </cfRule>
    <cfRule type="cellIs" dxfId="186" priority="190" operator="between">
      <formula>16</formula>
      <formula>37</formula>
    </cfRule>
    <cfRule type="cellIs" dxfId="185" priority="191" operator="lessThan">
      <formula>16</formula>
    </cfRule>
  </conditionalFormatting>
  <conditionalFormatting sqref="AX8:AX15">
    <cfRule type="cellIs" dxfId="184" priority="182" operator="greaterThan">
      <formula>49</formula>
    </cfRule>
    <cfRule type="cellIs" dxfId="183" priority="183" operator="greaterThan">
      <formula>50</formula>
    </cfRule>
    <cfRule type="cellIs" dxfId="182" priority="184" operator="between">
      <formula>37</formula>
      <formula>49</formula>
    </cfRule>
    <cfRule type="cellIs" dxfId="181" priority="185" operator="between">
      <formula>16</formula>
      <formula>37</formula>
    </cfRule>
    <cfRule type="cellIs" dxfId="180" priority="186" operator="lessThan">
      <formula>16</formula>
    </cfRule>
  </conditionalFormatting>
  <conditionalFormatting sqref="AX8:AX15">
    <cfRule type="cellIs" dxfId="179" priority="181" operator="greaterThan">
      <formula>50</formula>
    </cfRule>
  </conditionalFormatting>
  <conditionalFormatting sqref="BB8">
    <cfRule type="cellIs" dxfId="178" priority="176" operator="greaterThan">
      <formula>49</formula>
    </cfRule>
    <cfRule type="cellIs" dxfId="177" priority="177" operator="greaterThan">
      <formula>50</formula>
    </cfRule>
    <cfRule type="cellIs" dxfId="176" priority="178" operator="between">
      <formula>37</formula>
      <formula>49</formula>
    </cfRule>
    <cfRule type="cellIs" dxfId="175" priority="179" operator="between">
      <formula>16</formula>
      <formula>37</formula>
    </cfRule>
    <cfRule type="cellIs" dxfId="174" priority="180" operator="lessThan">
      <formula>16</formula>
    </cfRule>
  </conditionalFormatting>
  <conditionalFormatting sqref="BB8">
    <cfRule type="cellIs" dxfId="173" priority="171" operator="greaterThan">
      <formula>49</formula>
    </cfRule>
    <cfRule type="cellIs" dxfId="172" priority="172" operator="greaterThan">
      <formula>50</formula>
    </cfRule>
    <cfRule type="cellIs" dxfId="171" priority="173" operator="between">
      <formula>37</formula>
      <formula>49</formula>
    </cfRule>
    <cfRule type="cellIs" dxfId="170" priority="174" operator="between">
      <formula>16</formula>
      <formula>37</formula>
    </cfRule>
    <cfRule type="cellIs" dxfId="169" priority="175" operator="lessThan">
      <formula>16</formula>
    </cfRule>
  </conditionalFormatting>
  <conditionalFormatting sqref="BB8">
    <cfRule type="cellIs" dxfId="168" priority="170" operator="greaterThan">
      <formula>50</formula>
    </cfRule>
  </conditionalFormatting>
  <conditionalFormatting sqref="BD8">
    <cfRule type="cellIs" dxfId="167" priority="165" operator="greaterThan">
      <formula>49</formula>
    </cfRule>
    <cfRule type="cellIs" dxfId="166" priority="166" operator="greaterThan">
      <formula>50</formula>
    </cfRule>
    <cfRule type="cellIs" dxfId="165" priority="167" operator="between">
      <formula>37</formula>
      <formula>49</formula>
    </cfRule>
    <cfRule type="cellIs" dxfId="164" priority="168" operator="between">
      <formula>16</formula>
      <formula>37</formula>
    </cfRule>
    <cfRule type="cellIs" dxfId="163" priority="169" operator="lessThan">
      <formula>16</formula>
    </cfRule>
  </conditionalFormatting>
  <conditionalFormatting sqref="BD8">
    <cfRule type="cellIs" dxfId="162" priority="160" operator="greaterThan">
      <formula>49</formula>
    </cfRule>
    <cfRule type="cellIs" dxfId="161" priority="161" operator="greaterThan">
      <formula>50</formula>
    </cfRule>
    <cfRule type="cellIs" dxfId="160" priority="162" operator="between">
      <formula>37</formula>
      <formula>49</formula>
    </cfRule>
    <cfRule type="cellIs" dxfId="159" priority="163" operator="between">
      <formula>16</formula>
      <formula>37</formula>
    </cfRule>
    <cfRule type="cellIs" dxfId="158" priority="164" operator="lessThan">
      <formula>16</formula>
    </cfRule>
  </conditionalFormatting>
  <conditionalFormatting sqref="BD8">
    <cfRule type="cellIs" dxfId="157" priority="159" operator="greaterThan">
      <formula>50</formula>
    </cfRule>
  </conditionalFormatting>
  <conditionalFormatting sqref="BF8:BF10">
    <cfRule type="cellIs" dxfId="156" priority="154" operator="greaterThan">
      <formula>49</formula>
    </cfRule>
    <cfRule type="cellIs" dxfId="155" priority="155" operator="greaterThan">
      <formula>50</formula>
    </cfRule>
    <cfRule type="cellIs" dxfId="154" priority="156" operator="between">
      <formula>37</formula>
      <formula>49</formula>
    </cfRule>
    <cfRule type="cellIs" dxfId="153" priority="157" operator="between">
      <formula>16</formula>
      <formula>37</formula>
    </cfRule>
    <cfRule type="cellIs" dxfId="152" priority="158" operator="lessThan">
      <formula>16</formula>
    </cfRule>
  </conditionalFormatting>
  <conditionalFormatting sqref="BF8:BF10">
    <cfRule type="cellIs" dxfId="151" priority="149" operator="greaterThan">
      <formula>49</formula>
    </cfRule>
    <cfRule type="cellIs" dxfId="150" priority="150" operator="greaterThan">
      <formula>50</formula>
    </cfRule>
    <cfRule type="cellIs" dxfId="149" priority="151" operator="between">
      <formula>37</formula>
      <formula>49</formula>
    </cfRule>
    <cfRule type="cellIs" dxfId="148" priority="152" operator="between">
      <formula>16</formula>
      <formula>37</formula>
    </cfRule>
    <cfRule type="cellIs" dxfId="147" priority="153" operator="lessThan">
      <formula>16</formula>
    </cfRule>
  </conditionalFormatting>
  <conditionalFormatting sqref="BF8:BF10">
    <cfRule type="cellIs" dxfId="146" priority="148" operator="greaterThan">
      <formula>50</formula>
    </cfRule>
  </conditionalFormatting>
  <conditionalFormatting sqref="BV8">
    <cfRule type="cellIs" dxfId="145" priority="143" operator="lessThan">
      <formula>34</formula>
    </cfRule>
    <cfRule type="cellIs" dxfId="144" priority="144" operator="greaterThan">
      <formula>99</formula>
    </cfRule>
    <cfRule type="cellIs" dxfId="143" priority="145" operator="between">
      <formula>76</formula>
      <formula>99</formula>
    </cfRule>
    <cfRule type="cellIs" dxfId="142" priority="146" operator="between">
      <formula>34</formula>
      <formula>75</formula>
    </cfRule>
    <cfRule type="cellIs" dxfId="141" priority="147" operator="lessThan">
      <formula>33</formula>
    </cfRule>
  </conditionalFormatting>
  <conditionalFormatting sqref="BL9:BL10 BN16:BN20">
    <cfRule type="cellIs" dxfId="140" priority="138" operator="greaterThan">
      <formula>49</formula>
    </cfRule>
    <cfRule type="cellIs" dxfId="139" priority="139" operator="greaterThan">
      <formula>50</formula>
    </cfRule>
    <cfRule type="cellIs" dxfId="138" priority="140" operator="between">
      <formula>37</formula>
      <formula>49</formula>
    </cfRule>
    <cfRule type="cellIs" dxfId="137" priority="141" operator="between">
      <formula>16</formula>
      <formula>37</formula>
    </cfRule>
    <cfRule type="cellIs" dxfId="136" priority="142" operator="lessThan">
      <formula>16</formula>
    </cfRule>
  </conditionalFormatting>
  <conditionalFormatting sqref="BL12:BL13">
    <cfRule type="cellIs" dxfId="135" priority="133" operator="greaterThan">
      <formula>49</formula>
    </cfRule>
    <cfRule type="cellIs" dxfId="134" priority="134" operator="greaterThan">
      <formula>50</formula>
    </cfRule>
    <cfRule type="cellIs" dxfId="133" priority="135" operator="between">
      <formula>37</formula>
      <formula>49</formula>
    </cfRule>
    <cfRule type="cellIs" dxfId="132" priority="136" operator="between">
      <formula>16</formula>
      <formula>37</formula>
    </cfRule>
    <cfRule type="cellIs" dxfId="131" priority="137" operator="lessThan">
      <formula>16</formula>
    </cfRule>
  </conditionalFormatting>
  <conditionalFormatting sqref="BR8">
    <cfRule type="cellIs" dxfId="130" priority="128" operator="greaterThan">
      <formula>49</formula>
    </cfRule>
    <cfRule type="cellIs" dxfId="129" priority="129" operator="greaterThan">
      <formula>50</formula>
    </cfRule>
    <cfRule type="cellIs" dxfId="128" priority="130" operator="between">
      <formula>37</formula>
      <formula>49</formula>
    </cfRule>
    <cfRule type="cellIs" dxfId="127" priority="131" operator="between">
      <formula>16</formula>
      <formula>37</formula>
    </cfRule>
    <cfRule type="cellIs" dxfId="126" priority="132" operator="lessThan">
      <formula>16</formula>
    </cfRule>
  </conditionalFormatting>
  <conditionalFormatting sqref="BR8">
    <cfRule type="cellIs" dxfId="125" priority="123" operator="greaterThan">
      <formula>49</formula>
    </cfRule>
    <cfRule type="cellIs" dxfId="124" priority="124" operator="greaterThan">
      <formula>50</formula>
    </cfRule>
    <cfRule type="cellIs" dxfId="123" priority="125" operator="between">
      <formula>37</formula>
      <formula>49</formula>
    </cfRule>
    <cfRule type="cellIs" dxfId="122" priority="126" operator="between">
      <formula>16</formula>
      <formula>37</formula>
    </cfRule>
    <cfRule type="cellIs" dxfId="121" priority="127" operator="lessThan">
      <formula>16</formula>
    </cfRule>
  </conditionalFormatting>
  <conditionalFormatting sqref="BR8 BN16:BN20">
    <cfRule type="cellIs" dxfId="120" priority="122" operator="greaterThan">
      <formula>50</formula>
    </cfRule>
  </conditionalFormatting>
  <conditionalFormatting sqref="BR8">
    <cfRule type="cellIs" dxfId="119" priority="117" operator="greaterThan">
      <formula>49</formula>
    </cfRule>
    <cfRule type="cellIs" dxfId="118" priority="118" operator="greaterThan">
      <formula>50</formula>
    </cfRule>
    <cfRule type="cellIs" dxfId="117" priority="119" operator="between">
      <formula>37</formula>
      <formula>49</formula>
    </cfRule>
    <cfRule type="cellIs" dxfId="116" priority="120" operator="between">
      <formula>16</formula>
      <formula>37</formula>
    </cfRule>
    <cfRule type="cellIs" dxfId="115" priority="121" operator="lessThan">
      <formula>16</formula>
    </cfRule>
  </conditionalFormatting>
  <conditionalFormatting sqref="BR8">
    <cfRule type="cellIs" dxfId="114" priority="112" operator="greaterThan">
      <formula>49</formula>
    </cfRule>
    <cfRule type="cellIs" dxfId="113" priority="113" operator="greaterThan">
      <formula>50</formula>
    </cfRule>
    <cfRule type="cellIs" dxfId="112" priority="114" operator="between">
      <formula>37</formula>
      <formula>49</formula>
    </cfRule>
    <cfRule type="cellIs" dxfId="111" priority="115" operator="between">
      <formula>16</formula>
      <formula>37</formula>
    </cfRule>
    <cfRule type="cellIs" dxfId="110" priority="116" operator="lessThan">
      <formula>16</formula>
    </cfRule>
  </conditionalFormatting>
  <conditionalFormatting sqref="BR8">
    <cfRule type="cellIs" dxfId="109" priority="111" operator="greaterThan">
      <formula>50</formula>
    </cfRule>
  </conditionalFormatting>
  <conditionalFormatting sqref="BP8:BP12">
    <cfRule type="cellIs" dxfId="108" priority="106" operator="greaterThan">
      <formula>49</formula>
    </cfRule>
    <cfRule type="cellIs" dxfId="107" priority="107" operator="greaterThan">
      <formula>50</formula>
    </cfRule>
    <cfRule type="cellIs" dxfId="106" priority="108" operator="between">
      <formula>37</formula>
      <formula>49</formula>
    </cfRule>
    <cfRule type="cellIs" dxfId="105" priority="109" operator="between">
      <formula>16</formula>
      <formula>37</formula>
    </cfRule>
    <cfRule type="cellIs" dxfId="104" priority="110" operator="lessThan">
      <formula>16</formula>
    </cfRule>
  </conditionalFormatting>
  <conditionalFormatting sqref="BP8:BP12">
    <cfRule type="cellIs" dxfId="103" priority="101" operator="greaterThan">
      <formula>49</formula>
    </cfRule>
    <cfRule type="cellIs" dxfId="102" priority="102" operator="greaterThan">
      <formula>50</formula>
    </cfRule>
    <cfRule type="cellIs" dxfId="101" priority="103" operator="between">
      <formula>37</formula>
      <formula>49</formula>
    </cfRule>
    <cfRule type="cellIs" dxfId="100" priority="104" operator="between">
      <formula>16</formula>
      <formula>37</formula>
    </cfRule>
    <cfRule type="cellIs" dxfId="99" priority="105" operator="lessThan">
      <formula>16</formula>
    </cfRule>
  </conditionalFormatting>
  <conditionalFormatting sqref="BP8:BP12">
    <cfRule type="cellIs" dxfId="98" priority="100" operator="greaterThan">
      <formula>50</formula>
    </cfRule>
  </conditionalFormatting>
  <conditionalFormatting sqref="BP8:BP12">
    <cfRule type="cellIs" dxfId="97" priority="95" operator="greaterThan">
      <formula>49</formula>
    </cfRule>
    <cfRule type="cellIs" dxfId="96" priority="96" operator="greaterThan">
      <formula>50</formula>
    </cfRule>
    <cfRule type="cellIs" dxfId="95" priority="97" operator="between">
      <formula>37</formula>
      <formula>49</formula>
    </cfRule>
    <cfRule type="cellIs" dxfId="94" priority="98" operator="between">
      <formula>16</formula>
      <formula>37</formula>
    </cfRule>
    <cfRule type="cellIs" dxfId="93" priority="99" operator="lessThan">
      <formula>16</formula>
    </cfRule>
  </conditionalFormatting>
  <conditionalFormatting sqref="BP8:BP12">
    <cfRule type="cellIs" dxfId="92" priority="90" operator="greaterThan">
      <formula>49</formula>
    </cfRule>
    <cfRule type="cellIs" dxfId="91" priority="91" operator="greaterThan">
      <formula>50</formula>
    </cfRule>
    <cfRule type="cellIs" dxfId="90" priority="92" operator="between">
      <formula>37</formula>
      <formula>49</formula>
    </cfRule>
    <cfRule type="cellIs" dxfId="89" priority="93" operator="between">
      <formula>16</formula>
      <formula>37</formula>
    </cfRule>
    <cfRule type="cellIs" dxfId="88" priority="94" operator="lessThan">
      <formula>16</formula>
    </cfRule>
  </conditionalFormatting>
  <conditionalFormatting sqref="BP8:BP12">
    <cfRule type="cellIs" dxfId="87" priority="89" operator="greaterThan">
      <formula>50</formula>
    </cfRule>
  </conditionalFormatting>
  <conditionalFormatting sqref="BN8:BN15">
    <cfRule type="cellIs" dxfId="86" priority="84" operator="greaterThan">
      <formula>49</formula>
    </cfRule>
    <cfRule type="cellIs" dxfId="85" priority="85" operator="greaterThan">
      <formula>50</formula>
    </cfRule>
    <cfRule type="cellIs" dxfId="84" priority="86" operator="between">
      <formula>37</formula>
      <formula>49</formula>
    </cfRule>
    <cfRule type="cellIs" dxfId="83" priority="87" operator="between">
      <formula>16</formula>
      <formula>37</formula>
    </cfRule>
    <cfRule type="cellIs" dxfId="82" priority="88" operator="lessThan">
      <formula>16</formula>
    </cfRule>
  </conditionalFormatting>
  <conditionalFormatting sqref="BN8:BN15">
    <cfRule type="cellIs" dxfId="81" priority="79" operator="greaterThan">
      <formula>49</formula>
    </cfRule>
    <cfRule type="cellIs" dxfId="80" priority="80" operator="greaterThan">
      <formula>50</formula>
    </cfRule>
    <cfRule type="cellIs" dxfId="79" priority="81" operator="between">
      <formula>37</formula>
      <formula>49</formula>
    </cfRule>
    <cfRule type="cellIs" dxfId="78" priority="82" operator="between">
      <formula>16</formula>
      <formula>37</formula>
    </cfRule>
    <cfRule type="cellIs" dxfId="77" priority="83" operator="lessThan">
      <formula>16</formula>
    </cfRule>
  </conditionalFormatting>
  <conditionalFormatting sqref="BN8:BN15">
    <cfRule type="cellIs" dxfId="76" priority="78" operator="greaterThan">
      <formula>50</formula>
    </cfRule>
  </conditionalFormatting>
  <conditionalFormatting sqref="BN8:BN15">
    <cfRule type="cellIs" dxfId="75" priority="73" operator="greaterThan">
      <formula>49</formula>
    </cfRule>
    <cfRule type="cellIs" dxfId="74" priority="74" operator="greaterThan">
      <formula>50</formula>
    </cfRule>
    <cfRule type="cellIs" dxfId="73" priority="75" operator="between">
      <formula>37</formula>
      <formula>49</formula>
    </cfRule>
    <cfRule type="cellIs" dxfId="72" priority="76" operator="between">
      <formula>16</formula>
      <formula>37</formula>
    </cfRule>
    <cfRule type="cellIs" dxfId="71" priority="77" operator="lessThan">
      <formula>16</formula>
    </cfRule>
  </conditionalFormatting>
  <conditionalFormatting sqref="BN8:BN15">
    <cfRule type="cellIs" dxfId="70" priority="68" operator="greaterThan">
      <formula>49</formula>
    </cfRule>
    <cfRule type="cellIs" dxfId="69" priority="69" operator="greaterThan">
      <formula>50</formula>
    </cfRule>
    <cfRule type="cellIs" dxfId="68" priority="70" operator="between">
      <formula>37</formula>
      <formula>49</formula>
    </cfRule>
    <cfRule type="cellIs" dxfId="67" priority="71" operator="between">
      <formula>16</formula>
      <formula>37</formula>
    </cfRule>
    <cfRule type="cellIs" dxfId="66" priority="72" operator="lessThan">
      <formula>16</formula>
    </cfRule>
  </conditionalFormatting>
  <conditionalFormatting sqref="BN8:BN15">
    <cfRule type="cellIs" dxfId="65" priority="67" operator="greaterThan">
      <formula>50</formula>
    </cfRule>
  </conditionalFormatting>
  <conditionalFormatting sqref="BJ8:BJ9">
    <cfRule type="cellIs" dxfId="64" priority="62" operator="greaterThan">
      <formula>49</formula>
    </cfRule>
    <cfRule type="cellIs" dxfId="63" priority="63" operator="greaterThan">
      <formula>50</formula>
    </cfRule>
    <cfRule type="cellIs" dxfId="62" priority="64" operator="between">
      <formula>37</formula>
      <formula>49</formula>
    </cfRule>
    <cfRule type="cellIs" dxfId="61" priority="65" operator="between">
      <formula>16</formula>
      <formula>37</formula>
    </cfRule>
    <cfRule type="cellIs" dxfId="60" priority="66" operator="lessThan">
      <formula>16</formula>
    </cfRule>
  </conditionalFormatting>
  <conditionalFormatting sqref="BJ8:BJ9">
    <cfRule type="cellIs" dxfId="59" priority="57" operator="greaterThan">
      <formula>49</formula>
    </cfRule>
    <cfRule type="cellIs" dxfId="58" priority="58" operator="greaterThan">
      <formula>50</formula>
    </cfRule>
    <cfRule type="cellIs" dxfId="57" priority="59" operator="between">
      <formula>37</formula>
      <formula>49</formula>
    </cfRule>
    <cfRule type="cellIs" dxfId="56" priority="60" operator="between">
      <formula>16</formula>
      <formula>37</formula>
    </cfRule>
    <cfRule type="cellIs" dxfId="55" priority="61" operator="lessThan">
      <formula>16</formula>
    </cfRule>
  </conditionalFormatting>
  <conditionalFormatting sqref="BJ8:BJ9">
    <cfRule type="cellIs" dxfId="54" priority="56" operator="greaterThan">
      <formula>50</formula>
    </cfRule>
  </conditionalFormatting>
  <conditionalFormatting sqref="BJ8:BJ9">
    <cfRule type="cellIs" dxfId="53" priority="51" operator="greaterThan">
      <formula>49</formula>
    </cfRule>
    <cfRule type="cellIs" dxfId="52" priority="52" operator="greaterThan">
      <formula>50</formula>
    </cfRule>
    <cfRule type="cellIs" dxfId="51" priority="53" operator="between">
      <formula>37</formula>
      <formula>49</formula>
    </cfRule>
    <cfRule type="cellIs" dxfId="50" priority="54" operator="between">
      <formula>16</formula>
      <formula>37</formula>
    </cfRule>
    <cfRule type="cellIs" dxfId="49" priority="55" operator="lessThan">
      <formula>16</formula>
    </cfRule>
  </conditionalFormatting>
  <conditionalFormatting sqref="BJ8:BJ9">
    <cfRule type="cellIs" dxfId="48" priority="46" operator="greaterThan">
      <formula>49</formula>
    </cfRule>
    <cfRule type="cellIs" dxfId="47" priority="47" operator="greaterThan">
      <formula>50</formula>
    </cfRule>
    <cfRule type="cellIs" dxfId="46" priority="48" operator="between">
      <formula>37</formula>
      <formula>49</formula>
    </cfRule>
    <cfRule type="cellIs" dxfId="45" priority="49" operator="between">
      <formula>16</formula>
      <formula>37</formula>
    </cfRule>
    <cfRule type="cellIs" dxfId="44" priority="50" operator="lessThan">
      <formula>16</formula>
    </cfRule>
  </conditionalFormatting>
  <conditionalFormatting sqref="BJ8:BJ9">
    <cfRule type="cellIs" dxfId="43" priority="45" operator="greaterThan">
      <formula>50</formula>
    </cfRule>
  </conditionalFormatting>
  <conditionalFormatting sqref="BT8:BT12">
    <cfRule type="cellIs" dxfId="42" priority="40" operator="greaterThan">
      <formula>49</formula>
    </cfRule>
    <cfRule type="cellIs" dxfId="41" priority="41" operator="greaterThan">
      <formula>50</formula>
    </cfRule>
    <cfRule type="cellIs" dxfId="40" priority="42" operator="between">
      <formula>37</formula>
      <formula>49</formula>
    </cfRule>
    <cfRule type="cellIs" dxfId="39" priority="43" operator="between">
      <formula>16</formula>
      <formula>37</formula>
    </cfRule>
    <cfRule type="cellIs" dxfId="38" priority="44" operator="lessThan">
      <formula>16</formula>
    </cfRule>
  </conditionalFormatting>
  <conditionalFormatting sqref="BT8:BT12">
    <cfRule type="cellIs" dxfId="37" priority="35" operator="greaterThan">
      <formula>49</formula>
    </cfRule>
    <cfRule type="cellIs" dxfId="36" priority="36" operator="greaterThan">
      <formula>50</formula>
    </cfRule>
    <cfRule type="cellIs" dxfId="35" priority="37" operator="between">
      <formula>37</formula>
      <formula>49</formula>
    </cfRule>
    <cfRule type="cellIs" dxfId="34" priority="38" operator="between">
      <formula>16</formula>
      <formula>37</formula>
    </cfRule>
    <cfRule type="cellIs" dxfId="33" priority="39" operator="lessThan">
      <formula>16</formula>
    </cfRule>
  </conditionalFormatting>
  <conditionalFormatting sqref="BT8:BT12">
    <cfRule type="cellIs" dxfId="32" priority="34" operator="greaterThan">
      <formula>50</formula>
    </cfRule>
  </conditionalFormatting>
  <conditionalFormatting sqref="BT8:BT12">
    <cfRule type="cellIs" dxfId="31" priority="29" operator="greaterThan">
      <formula>49</formula>
    </cfRule>
    <cfRule type="cellIs" dxfId="30" priority="30" operator="greaterThan">
      <formula>50</formula>
    </cfRule>
    <cfRule type="cellIs" dxfId="29" priority="31" operator="between">
      <formula>37</formula>
      <formula>49</formula>
    </cfRule>
    <cfRule type="cellIs" dxfId="28" priority="32" operator="between">
      <formula>16</formula>
      <formula>37</formula>
    </cfRule>
    <cfRule type="cellIs" dxfId="27" priority="33" operator="lessThan">
      <formula>16</formula>
    </cfRule>
  </conditionalFormatting>
  <conditionalFormatting sqref="BT8:BT12">
    <cfRule type="cellIs" dxfId="26" priority="24" operator="greaterThan">
      <formula>49</formula>
    </cfRule>
    <cfRule type="cellIs" dxfId="25" priority="25" operator="greaterThan">
      <formula>50</formula>
    </cfRule>
    <cfRule type="cellIs" dxfId="24" priority="26" operator="between">
      <formula>37</formula>
      <formula>49</formula>
    </cfRule>
    <cfRule type="cellIs" dxfId="23" priority="27" operator="between">
      <formula>16</formula>
      <formula>37</formula>
    </cfRule>
    <cfRule type="cellIs" dxfId="22" priority="28" operator="lessThan">
      <formula>16</formula>
    </cfRule>
  </conditionalFormatting>
  <conditionalFormatting sqref="BT8:BT12">
    <cfRule type="cellIs" dxfId="21" priority="23" operator="greaterThan">
      <formula>50</formula>
    </cfRule>
  </conditionalFormatting>
  <conditionalFormatting sqref="BX8:BX9">
    <cfRule type="cellIs" dxfId="20" priority="18" operator="greaterThan">
      <formula>49</formula>
    </cfRule>
    <cfRule type="cellIs" dxfId="19" priority="19" operator="greaterThan">
      <formula>50</formula>
    </cfRule>
    <cfRule type="cellIs" dxfId="18" priority="20" operator="between">
      <formula>37</formula>
      <formula>49</formula>
    </cfRule>
    <cfRule type="cellIs" dxfId="17" priority="21" operator="between">
      <formula>16</formula>
      <formula>37</formula>
    </cfRule>
    <cfRule type="cellIs" dxfId="16" priority="22" operator="lessThan">
      <formula>16</formula>
    </cfRule>
  </conditionalFormatting>
  <conditionalFormatting sqref="BX8:BX9">
    <cfRule type="cellIs" dxfId="15" priority="13" operator="greaterThan">
      <formula>49</formula>
    </cfRule>
    <cfRule type="cellIs" dxfId="14" priority="14" operator="greaterThan">
      <formula>50</formula>
    </cfRule>
    <cfRule type="cellIs" dxfId="13" priority="15" operator="between">
      <formula>37</formula>
      <formula>49</formula>
    </cfRule>
    <cfRule type="cellIs" dxfId="12" priority="16" operator="between">
      <formula>16</formula>
      <formula>37</formula>
    </cfRule>
    <cfRule type="cellIs" dxfId="11" priority="17" operator="lessThan">
      <formula>16</formula>
    </cfRule>
  </conditionalFormatting>
  <conditionalFormatting sqref="BX8:BX9">
    <cfRule type="cellIs" dxfId="10" priority="12" operator="greaterThan">
      <formula>50</formula>
    </cfRule>
  </conditionalFormatting>
  <conditionalFormatting sqref="BX8:BX9">
    <cfRule type="cellIs" dxfId="9" priority="7" operator="greaterThan">
      <formula>49</formula>
    </cfRule>
    <cfRule type="cellIs" dxfId="8" priority="8" operator="greaterThan">
      <formula>50</formula>
    </cfRule>
    <cfRule type="cellIs" dxfId="7" priority="9" operator="between">
      <formula>37</formula>
      <formula>49</formula>
    </cfRule>
    <cfRule type="cellIs" dxfId="6" priority="10" operator="between">
      <formula>16</formula>
      <formula>37</formula>
    </cfRule>
    <cfRule type="cellIs" dxfId="5" priority="11" operator="lessThan">
      <formula>16</formula>
    </cfRule>
  </conditionalFormatting>
  <conditionalFormatting sqref="BX8:BX9">
    <cfRule type="cellIs" dxfId="4" priority="2" operator="greaterThan">
      <formula>49</formula>
    </cfRule>
    <cfRule type="cellIs" dxfId="3" priority="3" operator="greaterThan">
      <formula>50</formula>
    </cfRule>
    <cfRule type="cellIs" dxfId="2" priority="4" operator="between">
      <formula>37</formula>
      <formula>49</formula>
    </cfRule>
    <cfRule type="cellIs" dxfId="1" priority="5" operator="between">
      <formula>16</formula>
      <formula>37</formula>
    </cfRule>
    <cfRule type="cellIs" dxfId="0" priority="6" operator="lessThan">
      <formula>16</formula>
    </cfRule>
  </conditionalFormatting>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ESCALA DE SEGUIMIENTO</vt:lpstr>
      <vt:lpstr>SEGUIMIENTO PDI</vt:lpstr>
      <vt:lpstr>CONSOLIDADO</vt:lpstr>
      <vt:lpstr>Hoja7</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Planeacion2</dc:creator>
  <cp:lastModifiedBy>Planeacion2</cp:lastModifiedBy>
  <dcterms:created xsi:type="dcterms:W3CDTF">2015-07-15T14:06:36Z</dcterms:created>
  <dcterms:modified xsi:type="dcterms:W3CDTF">2015-08-26T13:53:31Z</dcterms:modified>
</cp:coreProperties>
</file>